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0" yWindow="60" windowWidth="28800" windowHeight="11775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" i="1"/>
  <c r="N50" i="1"/>
  <c r="O50" i="1"/>
  <c r="P50" i="1"/>
  <c r="Q50" i="1"/>
  <c r="R50" i="1"/>
  <c r="S50" i="1"/>
  <c r="T50" i="1"/>
  <c r="A5" i="1"/>
  <c r="B5" i="1"/>
  <c r="C5" i="1"/>
  <c r="D5" i="1"/>
  <c r="E5" i="1"/>
  <c r="F5" i="1"/>
  <c r="G5" i="1"/>
  <c r="A37" i="1" l="1"/>
  <c r="N31" i="1" l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A33" i="1"/>
  <c r="B33" i="1"/>
  <c r="C33" i="1"/>
  <c r="D33" i="1"/>
  <c r="E33" i="1"/>
  <c r="F33" i="1"/>
  <c r="G33" i="1"/>
  <c r="A34" i="1"/>
  <c r="B34" i="1"/>
  <c r="C34" i="1"/>
  <c r="D34" i="1"/>
  <c r="E34" i="1"/>
  <c r="F34" i="1"/>
  <c r="G34" i="1"/>
  <c r="A35" i="1"/>
  <c r="B35" i="1"/>
  <c r="C35" i="1"/>
  <c r="D35" i="1"/>
  <c r="E35" i="1"/>
  <c r="F35" i="1"/>
  <c r="G35" i="1"/>
  <c r="A36" i="1"/>
  <c r="B36" i="1"/>
  <c r="C36" i="1"/>
  <c r="D36" i="1"/>
  <c r="E36" i="1"/>
  <c r="F36" i="1"/>
  <c r="G36" i="1"/>
  <c r="B37" i="1"/>
  <c r="C37" i="1"/>
  <c r="D37" i="1"/>
  <c r="E37" i="1"/>
  <c r="F37" i="1"/>
  <c r="G37" i="1"/>
  <c r="A38" i="1"/>
  <c r="B38" i="1"/>
  <c r="C38" i="1"/>
  <c r="D38" i="1"/>
  <c r="E38" i="1"/>
  <c r="F38" i="1"/>
  <c r="G38" i="1"/>
  <c r="A39" i="1"/>
  <c r="B39" i="1"/>
  <c r="C39" i="1"/>
  <c r="D39" i="1"/>
  <c r="E39" i="1"/>
  <c r="F39" i="1"/>
  <c r="G39" i="1"/>
  <c r="A40" i="1"/>
  <c r="B40" i="1"/>
  <c r="C40" i="1"/>
  <c r="D40" i="1"/>
  <c r="E40" i="1"/>
  <c r="F40" i="1"/>
  <c r="G40" i="1"/>
  <c r="A41" i="1"/>
  <c r="B41" i="1"/>
  <c r="C41" i="1"/>
  <c r="D41" i="1"/>
  <c r="E41" i="1"/>
  <c r="F41" i="1"/>
  <c r="G41" i="1"/>
  <c r="A42" i="1"/>
  <c r="B42" i="1"/>
  <c r="C42" i="1"/>
  <c r="D42" i="1"/>
  <c r="E42" i="1"/>
  <c r="F42" i="1"/>
  <c r="G42" i="1"/>
  <c r="A43" i="1"/>
  <c r="B43" i="1"/>
  <c r="C43" i="1"/>
  <c r="D43" i="1"/>
  <c r="E43" i="1"/>
  <c r="F43" i="1"/>
  <c r="G43" i="1"/>
  <c r="A44" i="1"/>
  <c r="B44" i="1"/>
  <c r="C44" i="1"/>
  <c r="D44" i="1"/>
  <c r="E44" i="1"/>
  <c r="F44" i="1"/>
  <c r="G44" i="1"/>
  <c r="A45" i="1"/>
  <c r="B45" i="1"/>
  <c r="C45" i="1"/>
  <c r="D45" i="1"/>
  <c r="E45" i="1"/>
  <c r="F45" i="1"/>
  <c r="G45" i="1"/>
  <c r="A46" i="1"/>
  <c r="B46" i="1"/>
  <c r="C46" i="1"/>
  <c r="D46" i="1"/>
  <c r="E46" i="1"/>
  <c r="F46" i="1"/>
  <c r="G46" i="1"/>
  <c r="A47" i="1"/>
  <c r="B47" i="1"/>
  <c r="C47" i="1"/>
  <c r="D47" i="1"/>
  <c r="E47" i="1"/>
  <c r="F47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D50" i="1"/>
  <c r="E50" i="1"/>
  <c r="F50" i="1"/>
  <c r="G50" i="1"/>
  <c r="A51" i="1"/>
  <c r="B51" i="1"/>
  <c r="C51" i="1"/>
  <c r="D51" i="1"/>
  <c r="E51" i="1"/>
  <c r="F51" i="1"/>
  <c r="G51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1" i="1"/>
  <c r="O51" i="1"/>
  <c r="P51" i="1"/>
  <c r="Q51" i="1"/>
  <c r="R51" i="1"/>
  <c r="S51" i="1"/>
  <c r="T51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<sst xmlns="http://schemas.openxmlformats.org/spreadsheetml/2006/main" count="410" uniqueCount="84">
  <si>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</si>
  <si>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</si>
  <si>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</si>
  <si>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</si>
  <si>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</si>
  <si>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</si>
  <si>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</si>
  <si>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</si>
  <si>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</si>
  <si>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</si>
  <si>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</si>
  <si>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</si>
  <si>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</si>
  <si>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</si>
  <si>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</si>
  <si>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</si>
  <si>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</si>
  <si>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</si>
  <si>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</si>
  <si>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</si>
  <si>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</si>
  <si>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</si>
  <si>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</si>
  <si>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</si>
  <si>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</si>
  <si>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</si>
  <si>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</si>
  <si>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</si>
  <si>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</si>
  <si>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</si>
  <si>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</si>
  <si>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</si>
  <si>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</si>
  <si>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</si>
  <si>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</si>
  <si>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</si>
  <si>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</si>
  <si>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</si>
  <si>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</si>
  <si>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</si>
  <si>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</si>
  <si>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</si>
  <si>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</si>
  <si>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</si>
  <si>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</si>
  <si>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</si>
  <si>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</si>
  <si>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</si>
  <si>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</si>
  <si>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</si>
  <si>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</si>
  <si>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</si>
  <si>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</si>
  <si>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</si>
  <si>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</si>
  <si>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</si>
  <si>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</si>
  <si>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</si>
  <si>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</si>
  <si>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</si>
  <si>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</si>
  <si>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</si>
  <si>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</si>
  <si>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</si>
  <si>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</si>
  <si>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A-27</t>
  </si>
  <si>
    <t>A-28</t>
  </si>
  <si>
    <t>A-29</t>
  </si>
  <si>
    <t>A-30</t>
  </si>
  <si>
    <t>A-31</t>
  </si>
  <si>
    <t>A-32</t>
  </si>
  <si>
    <t>C-26</t>
  </si>
  <si>
    <t>C-27</t>
  </si>
  <si>
    <t>C-28</t>
  </si>
  <si>
    <t>C-29</t>
  </si>
  <si>
    <t>C-30</t>
  </si>
  <si>
    <t>C-31</t>
  </si>
  <si>
    <t>LOCAL</t>
  </si>
  <si>
    <t>Comp. Lateral</t>
  </si>
  <si>
    <t>TRECHO DO RAMAL SANTARENZINHO DE TERRAPLENAGEM</t>
  </si>
  <si>
    <t>km 0+000 AO km 32+726,740</t>
  </si>
  <si>
    <t>Comp. Longitudinal</t>
  </si>
  <si>
    <t>BF - Alargamento de aterro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</si>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</sst>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1"/>
  <sheetViews>
    <sheetView showGridLines="0" tabSelected="1" zoomScaleNormal="100" workbookViewId="0">
      <selection activeCell="X12" sqref="X12"/>
    </sheetView>
  </sheetViews>
  <sheetFormatPr defaultRowHeight="15" x14ac:dyDescent="0.25"/>
  <cols>
    <col min="1" max="1" width="3" bestFit="1" customWidth="1"/>
    <col min="2" max="2" width="2" bestFit="1" customWidth="1"/>
    <col min="3" max="3" width="6.42578125" bestFit="1" customWidth="1"/>
    <col min="4" max="4" width="2" bestFit="1" customWidth="1"/>
    <col min="5" max="5" width="3" bestFit="1" customWidth="1"/>
    <col min="6" max="6" width="2" bestFit="1" customWidth="1"/>
    <col min="7" max="7" width="6.42578125" bestFit="1" customWidth="1"/>
    <col min="8" max="8" width="5.42578125" style="20" bestFit="1" customWidth="1"/>
    <col min="9" max="9" width="8.7109375" style="20" bestFit="1" customWidth="1"/>
    <col min="10" max="10" width="7.7109375" style="20" customWidth="1"/>
    <col min="11" max="11" width="6.42578125" style="20" bestFit="1" customWidth="1"/>
    <col min="12" max="12" width="4.7109375" style="20" bestFit="1" customWidth="1"/>
    <col min="13" max="13" width="6.5703125" style="20" bestFit="1" customWidth="1"/>
    <col min="14" max="14" width="3" bestFit="1" customWidth="1"/>
    <col min="15" max="15" width="2" bestFit="1" customWidth="1"/>
    <col min="16" max="16" width="6.42578125" bestFit="1" customWidth="1"/>
    <col min="17" max="17" width="2" bestFit="1" customWidth="1"/>
    <col min="18" max="18" width="3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42578125" bestFit="1" customWidth="1"/>
    <col min="23" max="23" width="3" bestFit="1" customWidth="1"/>
  </cols>
  <sheetData>
    <row r="1" spans="1:26" ht="23.25" customHeight="1" x14ac:dyDescent="0.25">
      <c r="A1" s="24" t="s">
        <v>79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37" t="s">
        <v>80</v>
      </c>
      <c r="S1" s="37"/>
      <c r="T1" s="37"/>
      <c r="U1" s="37"/>
      <c r="V1" s="37"/>
    </row>
    <row r="2" spans="1:26" x14ac:dyDescent="0.25">
      <c r="A2" s="35" t="s">
        <v>61</v>
      </c>
      <c r="B2" s="30"/>
      <c r="C2" s="30"/>
      <c r="D2" s="30"/>
      <c r="E2" s="30"/>
      <c r="F2" s="30"/>
      <c r="G2" s="31"/>
      <c r="H2" s="21" t="s">
        <v>0</v>
      </c>
      <c r="I2" s="28" t="s">
        <v>1</v>
      </c>
      <c r="J2" s="28"/>
      <c r="K2" s="28"/>
      <c r="L2" s="21" t="s">
        <v>14</v>
      </c>
      <c r="M2" s="21" t="s">
        <v>2</v>
      </c>
      <c r="N2" s="29" t="s">
        <v>3</v>
      </c>
      <c r="O2" s="30"/>
      <c r="P2" s="30"/>
      <c r="Q2" s="30"/>
      <c r="R2" s="30"/>
      <c r="S2" s="30"/>
      <c r="T2" s="31"/>
      <c r="U2" s="27" t="s">
        <v>77</v>
      </c>
      <c r="V2" s="25" t="s">
        <v>4</v>
      </c>
    </row>
    <row r="3" spans="1:26" x14ac:dyDescent="0.25">
      <c r="A3" s="36"/>
      <c r="B3" s="33"/>
      <c r="C3" s="33"/>
      <c r="D3" s="33"/>
      <c r="E3" s="33"/>
      <c r="F3" s="33"/>
      <c r="G3" s="34"/>
      <c r="H3" s="14" t="s">
        <v>5</v>
      </c>
      <c r="I3" s="15" t="s">
        <v>6</v>
      </c>
      <c r="J3" s="14" t="s">
        <v>7</v>
      </c>
      <c r="K3" s="14" t="s">
        <v>8</v>
      </c>
      <c r="L3" s="14" t="s">
        <v>9</v>
      </c>
      <c r="M3" s="14" t="s">
        <v>5</v>
      </c>
      <c r="N3" s="32"/>
      <c r="O3" s="33"/>
      <c r="P3" s="33"/>
      <c r="Q3" s="33"/>
      <c r="R3" s="33"/>
      <c r="S3" s="33"/>
      <c r="T3" s="34"/>
      <c r="U3" s="28"/>
      <c r="V3" s="26"/>
    </row>
    <row r="4" spans="1:26" ht="15.75" x14ac:dyDescent="0.25">
      <c r="A4" s="12"/>
      <c r="B4" s="7"/>
      <c r="C4" s="13"/>
      <c r="D4" s="9"/>
      <c r="E4" s="10"/>
      <c r="F4" s="7"/>
      <c r="G4" s="13"/>
      <c r="H4" s="22"/>
      <c r="I4" s="3">
        <v>9164</v>
      </c>
      <c r="J4" s="4"/>
      <c r="K4" s="4"/>
      <c r="L4" s="5">
        <v>0.05</v>
      </c>
      <c r="M4" s="23"/>
      <c r="N4" s="6"/>
      <c r="O4" s="7"/>
      <c r="P4" s="8"/>
      <c r="Q4" s="9"/>
      <c r="R4" s="10"/>
      <c r="S4" s="7"/>
      <c r="T4" s="8"/>
      <c r="U4" s="1"/>
      <c r="V4" s="11" t="s">
        <v>78</v>
      </c>
    </row>
    <row r="5" spans="1:26" x14ac:dyDescent="0.25">
      <c r="A5" s="6">
        <f>VLOOKUP($H5,Plan2!$A$4:$H$30,2,FALSE)</f>
        <v>1</v>
      </c>
      <c r="B5" s="7" t="str">
        <f>VLOOKUP($H5,Plan2!$A$4:$H$30,3,FALSE)</f>
        <v>+</v>
      </c>
      <c r="C5" s="13">
        <f>VLOOKUP($H5,Plan2!$A$4:$H$30,4,FALSE)</f>
        <v>0</v>
      </c>
      <c r="D5" s="9" t="str">
        <f>VLOOKUP($H5,Plan2!$A$4:$H$30,5,FALSE)</f>
        <v>A</v>
      </c>
      <c r="E5" s="10">
        <f>VLOOKUP($H5,Plan2!$A$4:$H$30,6,FALSE)</f>
        <v>2</v>
      </c>
      <c r="F5" s="7" t="str">
        <f>VLOOKUP($H5,Plan2!$A$4:$H$30,7,FALSE)</f>
        <v>+</v>
      </c>
      <c r="G5" s="13">
        <f>VLOOKUP($H5,Plan2!$A$4:$H$30,8,FALSE)</f>
        <v>620</v>
      </c>
      <c r="H5" s="22" t="s">
        <v>12</v>
      </c>
      <c r="I5" s="3">
        <f>Z5-J5</f>
        <v>20685</v>
      </c>
      <c r="J5" s="3"/>
      <c r="K5" s="4"/>
      <c r="L5" s="5">
        <v>0.9</v>
      </c>
      <c r="M5" s="23" t="s">
        <v>13</v>
      </c>
      <c r="N5" s="6">
        <f>VLOOKUP($M5,Plan2!$J$4:$Q$30,2,FALSE)</f>
        <v>0</v>
      </c>
      <c r="O5" s="7" t="str">
        <f>VLOOKUP($M5,Plan2!$J$4:$Q$30,3,FALSE)</f>
        <v>+</v>
      </c>
      <c r="P5" s="8">
        <f>VLOOKUP($M5,Plan2!$J$4:$Q$30,4,FALSE)</f>
        <v>0</v>
      </c>
      <c r="Q5" s="9" t="str">
        <f>VLOOKUP($M5,Plan2!$J$4:$Q$30,5,FALSE)</f>
        <v>A</v>
      </c>
      <c r="R5" s="10">
        <f>VLOOKUP($M5,Plan2!$J$4:$Q$30,6,FALSE)</f>
        <v>1</v>
      </c>
      <c r="S5" s="7" t="str">
        <f>VLOOKUP($M5,Plan2!$J$4:$Q$30,7,FALSE)</f>
        <v>+</v>
      </c>
      <c r="T5" s="8">
        <f>VLOOKUP($M5,Plan2!$J$4:$Q$30,8,FALSE)</f>
        <v>20</v>
      </c>
      <c r="U5" s="1"/>
      <c r="V5" s="11" t="s">
        <v>83</v>
      </c>
      <c r="W5">
        <v>1</v>
      </c>
      <c r="Z5">
        <v>20685</v>
      </c>
    </row>
    <row r="6" spans="1:26" x14ac:dyDescent="0.25">
      <c r="A6" s="6">
        <f>VLOOKUP($H6,Plan2!$A$4:$H$30,2,FALSE)</f>
        <v>1</v>
      </c>
      <c r="B6" s="7" t="str">
        <f>VLOOKUP($H6,Plan2!$A$4:$H$30,3,FALSE)</f>
        <v>+</v>
      </c>
      <c r="C6" s="13">
        <f>VLOOKUP($H6,Plan2!$A$4:$H$30,4,FALSE)</f>
        <v>0</v>
      </c>
      <c r="D6" s="9" t="str">
        <f>VLOOKUP($H6,Plan2!$A$4:$H$30,5,FALSE)</f>
        <v>A</v>
      </c>
      <c r="E6" s="10">
        <f>VLOOKUP($H6,Plan2!$A$4:$H$30,6,FALSE)</f>
        <v>2</v>
      </c>
      <c r="F6" s="7" t="str">
        <f>VLOOKUP($H6,Plan2!$A$4:$H$30,7,FALSE)</f>
        <v>+</v>
      </c>
      <c r="G6" s="13">
        <f>VLOOKUP($H6,Plan2!$A$4:$H$30,8,FALSE)</f>
        <v>620</v>
      </c>
      <c r="H6" s="22" t="s">
        <v>12</v>
      </c>
      <c r="I6" s="3">
        <f t="shared" ref="I6:I51" si="0">Z6-J6</f>
        <v>17510</v>
      </c>
      <c r="J6" s="3"/>
      <c r="K6" s="4"/>
      <c r="L6" s="5">
        <v>0.5</v>
      </c>
      <c r="M6" s="23" t="s">
        <v>13</v>
      </c>
      <c r="N6" s="6">
        <f>VLOOKUP($M6,Plan2!$J$4:$Q$30,2,FALSE)</f>
        <v>0</v>
      </c>
      <c r="O6" s="7" t="str">
        <f>VLOOKUP($M6,Plan2!$J$4:$Q$30,3,FALSE)</f>
        <v>+</v>
      </c>
      <c r="P6" s="8">
        <f>VLOOKUP($M6,Plan2!$J$4:$Q$30,4,FALSE)</f>
        <v>0</v>
      </c>
      <c r="Q6" s="9" t="str">
        <f>VLOOKUP($M6,Plan2!$J$4:$Q$30,5,FALSE)</f>
        <v>A</v>
      </c>
      <c r="R6" s="10">
        <f>VLOOKUP($M6,Plan2!$J$4:$Q$30,6,FALSE)</f>
        <v>1</v>
      </c>
      <c r="S6" s="7" t="str">
        <f>VLOOKUP($M6,Plan2!$J$4:$Q$30,7,FALSE)</f>
        <v>+</v>
      </c>
      <c r="T6" s="8">
        <f>VLOOKUP($M6,Plan2!$J$4:$Q$30,8,FALSE)</f>
        <v>20</v>
      </c>
      <c r="U6" s="1"/>
      <c r="V6" s="11" t="s">
        <v>81</v>
      </c>
      <c r="W6">
        <v>2</v>
      </c>
      <c r="Z6">
        <v>17510</v>
      </c>
    </row>
    <row r="7" spans="1:26" x14ac:dyDescent="0.25">
      <c r="A7" s="6">
        <f>VLOOKUP($H7,Plan2!$A$4:$H$30,2,FALSE)</f>
        <v>1</v>
      </c>
      <c r="B7" s="7" t="str">
        <f>VLOOKUP($H7,Plan2!$A$4:$H$30,3,FALSE)</f>
        <v>+</v>
      </c>
      <c r="C7" s="13">
        <f>VLOOKUP($H7,Plan2!$A$4:$H$30,4,FALSE)</f>
        <v>0</v>
      </c>
      <c r="D7" s="9" t="str">
        <f>VLOOKUP($H7,Plan2!$A$4:$H$30,5,FALSE)</f>
        <v>A</v>
      </c>
      <c r="E7" s="10">
        <f>VLOOKUP($H7,Plan2!$A$4:$H$30,6,FALSE)</f>
        <v>2</v>
      </c>
      <c r="F7" s="7" t="str">
        <f>VLOOKUP($H7,Plan2!$A$4:$H$30,7,FALSE)</f>
        <v>+</v>
      </c>
      <c r="G7" s="13">
        <f>VLOOKUP($H7,Plan2!$A$4:$H$30,8,FALSE)</f>
        <v>620</v>
      </c>
      <c r="H7" s="22" t="s">
        <v>12</v>
      </c>
      <c r="I7" s="3">
        <f t="shared" si="0"/>
        <v>26870</v>
      </c>
      <c r="J7" s="3"/>
      <c r="K7" s="4"/>
      <c r="L7" s="5">
        <v>1.3</v>
      </c>
      <c r="M7" s="23" t="s">
        <v>15</v>
      </c>
      <c r="N7" s="6">
        <f>VLOOKUP($M7,Plan2!$J$4:$Q$30,2,FALSE)</f>
        <v>2</v>
      </c>
      <c r="O7" s="7" t="str">
        <f>VLOOKUP($M7,Plan2!$J$4:$Q$30,3,FALSE)</f>
        <v>+</v>
      </c>
      <c r="P7" s="8">
        <f>VLOOKUP($M7,Plan2!$J$4:$Q$30,4,FALSE)</f>
        <v>600</v>
      </c>
      <c r="Q7" s="9" t="str">
        <f>VLOOKUP($M7,Plan2!$J$4:$Q$30,5,FALSE)</f>
        <v>A</v>
      </c>
      <c r="R7" s="10">
        <f>VLOOKUP($M7,Plan2!$J$4:$Q$30,6,FALSE)</f>
        <v>3</v>
      </c>
      <c r="S7" s="7" t="str">
        <f>VLOOKUP($M7,Plan2!$J$4:$Q$30,7,FALSE)</f>
        <v>+</v>
      </c>
      <c r="T7" s="8">
        <f>VLOOKUP($M7,Plan2!$J$4:$Q$30,8,FALSE)</f>
        <v>60</v>
      </c>
      <c r="U7" s="1"/>
      <c r="V7" s="11" t="s">
        <v>81</v>
      </c>
      <c r="W7">
        <v>3</v>
      </c>
      <c r="Z7">
        <v>26870</v>
      </c>
    </row>
    <row r="8" spans="1:26" x14ac:dyDescent="0.25">
      <c r="A8" s="6">
        <f>VLOOKUP($H8,Plan2!$A$4:$H$30,2,FALSE)</f>
        <v>3</v>
      </c>
      <c r="B8" s="7" t="str">
        <f>VLOOKUP($H8,Plan2!$A$4:$H$30,3,FALSE)</f>
        <v>+</v>
      </c>
      <c r="C8" s="13">
        <f>VLOOKUP($H8,Plan2!$A$4:$H$30,4,FALSE)</f>
        <v>40</v>
      </c>
      <c r="D8" s="9" t="str">
        <f>VLOOKUP($H8,Plan2!$A$4:$H$30,5,FALSE)</f>
        <v>A</v>
      </c>
      <c r="E8" s="10">
        <f>VLOOKUP($H8,Plan2!$A$4:$H$30,6,FALSE)</f>
        <v>3</v>
      </c>
      <c r="F8" s="7" t="str">
        <f>VLOOKUP($H8,Plan2!$A$4:$H$30,7,FALSE)</f>
        <v>+</v>
      </c>
      <c r="G8" s="13">
        <f>VLOOKUP($H8,Plan2!$A$4:$H$30,8,FALSE)</f>
        <v>360</v>
      </c>
      <c r="H8" s="22" t="s">
        <v>16</v>
      </c>
      <c r="I8" s="3">
        <f t="shared" si="0"/>
        <v>17466</v>
      </c>
      <c r="J8" s="3"/>
      <c r="K8" s="4"/>
      <c r="L8" s="5">
        <v>0.3</v>
      </c>
      <c r="M8" s="23" t="s">
        <v>15</v>
      </c>
      <c r="N8" s="6">
        <f>VLOOKUP($M8,Plan2!$J$4:$Q$30,2,FALSE)</f>
        <v>2</v>
      </c>
      <c r="O8" s="7" t="str">
        <f>VLOOKUP($M8,Plan2!$J$4:$Q$30,3,FALSE)</f>
        <v>+</v>
      </c>
      <c r="P8" s="8">
        <f>VLOOKUP($M8,Plan2!$J$4:$Q$30,4,FALSE)</f>
        <v>600</v>
      </c>
      <c r="Q8" s="9" t="str">
        <f>VLOOKUP($M8,Plan2!$J$4:$Q$30,5,FALSE)</f>
        <v>A</v>
      </c>
      <c r="R8" s="10">
        <f>VLOOKUP($M8,Plan2!$J$4:$Q$30,6,FALSE)</f>
        <v>3</v>
      </c>
      <c r="S8" s="7" t="str">
        <f>VLOOKUP($M8,Plan2!$J$4:$Q$30,7,FALSE)</f>
        <v>+</v>
      </c>
      <c r="T8" s="8">
        <f>VLOOKUP($M8,Plan2!$J$4:$Q$30,8,FALSE)</f>
        <v>60</v>
      </c>
      <c r="U8" s="1"/>
      <c r="V8" s="11" t="s">
        <v>81</v>
      </c>
      <c r="W8">
        <v>4</v>
      </c>
      <c r="Z8">
        <v>17466</v>
      </c>
    </row>
    <row r="9" spans="1:26" x14ac:dyDescent="0.25">
      <c r="A9" s="6">
        <f>VLOOKUP($H9,Plan2!$A$4:$H$30,2,FALSE)</f>
        <v>5</v>
      </c>
      <c r="B9" s="7" t="str">
        <f>VLOOKUP($H9,Plan2!$A$4:$H$30,3,FALSE)</f>
        <v>+</v>
      </c>
      <c r="C9" s="13">
        <f>VLOOKUP($H9,Plan2!$A$4:$H$30,4,FALSE)</f>
        <v>60</v>
      </c>
      <c r="D9" s="9" t="str">
        <f>VLOOKUP($H9,Plan2!$A$4:$H$30,5,FALSE)</f>
        <v>A</v>
      </c>
      <c r="E9" s="10">
        <f>VLOOKUP($H9,Plan2!$A$4:$H$30,6,FALSE)</f>
        <v>5</v>
      </c>
      <c r="F9" s="7" t="str">
        <f>VLOOKUP($H9,Plan2!$A$4:$H$30,7,FALSE)</f>
        <v>+</v>
      </c>
      <c r="G9" s="13">
        <f>VLOOKUP($H9,Plan2!$A$4:$H$30,8,FALSE)</f>
        <v>780</v>
      </c>
      <c r="H9" s="22" t="s">
        <v>21</v>
      </c>
      <c r="I9" s="3">
        <f t="shared" si="0"/>
        <v>32610</v>
      </c>
      <c r="J9" s="3"/>
      <c r="K9" s="4"/>
      <c r="L9" s="5">
        <v>2.2999999999999998</v>
      </c>
      <c r="M9" s="23" t="s">
        <v>15</v>
      </c>
      <c r="N9" s="6">
        <f>VLOOKUP($M9,Plan2!$J$4:$Q$30,2,FALSE)</f>
        <v>2</v>
      </c>
      <c r="O9" s="7" t="str">
        <f>VLOOKUP($M9,Plan2!$J$4:$Q$30,3,FALSE)</f>
        <v>+</v>
      </c>
      <c r="P9" s="8">
        <f>VLOOKUP($M9,Plan2!$J$4:$Q$30,4,FALSE)</f>
        <v>600</v>
      </c>
      <c r="Q9" s="9" t="str">
        <f>VLOOKUP($M9,Plan2!$J$4:$Q$30,5,FALSE)</f>
        <v>A</v>
      </c>
      <c r="R9" s="10">
        <f>VLOOKUP($M9,Plan2!$J$4:$Q$30,6,FALSE)</f>
        <v>3</v>
      </c>
      <c r="S9" s="7" t="str">
        <f>VLOOKUP($M9,Plan2!$J$4:$Q$30,7,FALSE)</f>
        <v>+</v>
      </c>
      <c r="T9" s="8">
        <f>VLOOKUP($M9,Plan2!$J$4:$Q$30,8,FALSE)</f>
        <v>60</v>
      </c>
      <c r="U9" s="1"/>
      <c r="V9" s="11" t="s">
        <v>81</v>
      </c>
      <c r="W9">
        <v>5</v>
      </c>
      <c r="Z9">
        <v>32610</v>
      </c>
    </row>
    <row r="10" spans="1:26" x14ac:dyDescent="0.25">
      <c r="A10" s="6">
        <f>VLOOKUP($H10,Plan2!$A$4:$H$30,2,FALSE)</f>
        <v>3</v>
      </c>
      <c r="B10" s="7" t="str">
        <f>VLOOKUP($H10,Plan2!$A$4:$H$30,3,FALSE)</f>
        <v>+</v>
      </c>
      <c r="C10" s="13">
        <f>VLOOKUP($H10,Plan2!$A$4:$H$30,4,FALSE)</f>
        <v>860</v>
      </c>
      <c r="D10" s="9" t="str">
        <f>VLOOKUP($H10,Plan2!$A$4:$H$30,5,FALSE)</f>
        <v>A</v>
      </c>
      <c r="E10" s="10">
        <f>VLOOKUP($H10,Plan2!$A$4:$H$30,6,FALSE)</f>
        <v>4</v>
      </c>
      <c r="F10" s="7" t="str">
        <f>VLOOKUP($H10,Plan2!$A$4:$H$30,7,FALSE)</f>
        <v>+</v>
      </c>
      <c r="G10" s="13">
        <f>VLOOKUP($H10,Plan2!$A$4:$H$30,8,FALSE)</f>
        <v>780</v>
      </c>
      <c r="H10" s="22" t="s">
        <v>19</v>
      </c>
      <c r="I10" s="3">
        <f t="shared" si="0"/>
        <v>173404</v>
      </c>
      <c r="J10" s="3"/>
      <c r="K10" s="4"/>
      <c r="L10" s="5">
        <v>0.8</v>
      </c>
      <c r="M10" s="23" t="s">
        <v>18</v>
      </c>
      <c r="N10" s="6">
        <f>VLOOKUP($M10,Plan2!$J$4:$Q$30,2,FALSE)</f>
        <v>3</v>
      </c>
      <c r="O10" s="7" t="str">
        <f>VLOOKUP($M10,Plan2!$J$4:$Q$30,3,FALSE)</f>
        <v>+</v>
      </c>
      <c r="P10" s="8">
        <f>VLOOKUP($M10,Plan2!$J$4:$Q$30,4,FALSE)</f>
        <v>340</v>
      </c>
      <c r="Q10" s="9" t="str">
        <f>VLOOKUP($M10,Plan2!$J$4:$Q$30,5,FALSE)</f>
        <v>A</v>
      </c>
      <c r="R10" s="10">
        <f>VLOOKUP($M10,Plan2!$J$4:$Q$30,6,FALSE)</f>
        <v>3</v>
      </c>
      <c r="S10" s="7" t="str">
        <f>VLOOKUP($M10,Plan2!$J$4:$Q$30,7,FALSE)</f>
        <v>+</v>
      </c>
      <c r="T10" s="8">
        <f>VLOOKUP($M10,Plan2!$J$4:$Q$30,8,FALSE)</f>
        <v>880</v>
      </c>
      <c r="U10" s="1"/>
      <c r="V10" s="11" t="s">
        <v>81</v>
      </c>
      <c r="W10">
        <v>6</v>
      </c>
      <c r="Z10">
        <v>173404</v>
      </c>
    </row>
    <row r="11" spans="1:26" x14ac:dyDescent="0.25">
      <c r="A11" s="6">
        <f>VLOOKUP($H11,Plan2!$A$4:$H$30,2,FALSE)</f>
        <v>5</v>
      </c>
      <c r="B11" s="7" t="str">
        <f>VLOOKUP($H11,Plan2!$A$4:$H$30,3,FALSE)</f>
        <v>+</v>
      </c>
      <c r="C11" s="13">
        <f>VLOOKUP($H11,Plan2!$A$4:$H$30,4,FALSE)</f>
        <v>60</v>
      </c>
      <c r="D11" s="9" t="str">
        <f>VLOOKUP($H11,Plan2!$A$4:$H$30,5,FALSE)</f>
        <v>A</v>
      </c>
      <c r="E11" s="10">
        <f>VLOOKUP($H11,Plan2!$A$4:$H$30,6,FALSE)</f>
        <v>5</v>
      </c>
      <c r="F11" s="7" t="str">
        <f>VLOOKUP($H11,Plan2!$A$4:$H$30,7,FALSE)</f>
        <v>+</v>
      </c>
      <c r="G11" s="13">
        <f>VLOOKUP($H11,Plan2!$A$4:$H$30,8,FALSE)</f>
        <v>780</v>
      </c>
      <c r="H11" s="22" t="s">
        <v>21</v>
      </c>
      <c r="I11" s="3">
        <f t="shared" si="0"/>
        <v>22638</v>
      </c>
      <c r="J11" s="3"/>
      <c r="K11" s="4"/>
      <c r="L11" s="5">
        <v>1.8</v>
      </c>
      <c r="M11" s="23" t="s">
        <v>18</v>
      </c>
      <c r="N11" s="6">
        <f>VLOOKUP($M11,Plan2!$J$4:$Q$30,2,FALSE)</f>
        <v>3</v>
      </c>
      <c r="O11" s="7" t="str">
        <f>VLOOKUP($M11,Plan2!$J$4:$Q$30,3,FALSE)</f>
        <v>+</v>
      </c>
      <c r="P11" s="8">
        <f>VLOOKUP($M11,Plan2!$J$4:$Q$30,4,FALSE)</f>
        <v>340</v>
      </c>
      <c r="Q11" s="9" t="str">
        <f>VLOOKUP($M11,Plan2!$J$4:$Q$30,5,FALSE)</f>
        <v>A</v>
      </c>
      <c r="R11" s="10">
        <f>VLOOKUP($M11,Plan2!$J$4:$Q$30,6,FALSE)</f>
        <v>3</v>
      </c>
      <c r="S11" s="7" t="str">
        <f>VLOOKUP($M11,Plan2!$J$4:$Q$30,7,FALSE)</f>
        <v>+</v>
      </c>
      <c r="T11" s="8">
        <f>VLOOKUP($M11,Plan2!$J$4:$Q$30,8,FALSE)</f>
        <v>880</v>
      </c>
      <c r="U11" s="1"/>
      <c r="V11" s="11" t="s">
        <v>81</v>
      </c>
      <c r="W11">
        <v>7</v>
      </c>
      <c r="Z11">
        <v>22638</v>
      </c>
    </row>
    <row r="12" spans="1:26" x14ac:dyDescent="0.25">
      <c r="A12" s="6">
        <f>VLOOKUP($H12,Plan2!$A$4:$H$30,2,FALSE)</f>
        <v>5</v>
      </c>
      <c r="B12" s="7" t="str">
        <f>VLOOKUP($H12,Plan2!$A$4:$H$30,3,FALSE)</f>
        <v>+</v>
      </c>
      <c r="C12" s="13">
        <f>VLOOKUP($H12,Plan2!$A$4:$H$30,4,FALSE)</f>
        <v>60</v>
      </c>
      <c r="D12" s="9" t="str">
        <f>VLOOKUP($H12,Plan2!$A$4:$H$30,5,FALSE)</f>
        <v>A</v>
      </c>
      <c r="E12" s="10">
        <f>VLOOKUP($H12,Plan2!$A$4:$H$30,6,FALSE)</f>
        <v>5</v>
      </c>
      <c r="F12" s="7" t="str">
        <f>VLOOKUP($H12,Plan2!$A$4:$H$30,7,FALSE)</f>
        <v>+</v>
      </c>
      <c r="G12" s="13">
        <f>VLOOKUP($H12,Plan2!$A$4:$H$30,8,FALSE)</f>
        <v>780</v>
      </c>
      <c r="H12" s="22" t="s">
        <v>21</v>
      </c>
      <c r="I12" s="3">
        <f t="shared" si="0"/>
        <v>18504</v>
      </c>
      <c r="J12" s="3"/>
      <c r="K12" s="4"/>
      <c r="L12" s="5">
        <v>5.3</v>
      </c>
      <c r="M12" s="23" t="s">
        <v>20</v>
      </c>
      <c r="N12" s="6">
        <f>VLOOKUP($M12,Plan2!$J$4:$Q$30,2,FALSE)</f>
        <v>4</v>
      </c>
      <c r="O12" s="7" t="str">
        <f>VLOOKUP($M12,Plan2!$J$4:$Q$30,3,FALSE)</f>
        <v>+</v>
      </c>
      <c r="P12" s="8">
        <f>VLOOKUP($M12,Plan2!$J$4:$Q$30,4,FALSE)</f>
        <v>740</v>
      </c>
      <c r="Q12" s="9" t="str">
        <f>VLOOKUP($M12,Plan2!$J$4:$Q$30,5,FALSE)</f>
        <v>A</v>
      </c>
      <c r="R12" s="10">
        <f>VLOOKUP($M12,Plan2!$J$4:$Q$30,6,FALSE)</f>
        <v>5</v>
      </c>
      <c r="S12" s="7" t="str">
        <f>VLOOKUP($M12,Plan2!$J$4:$Q$30,7,FALSE)</f>
        <v>+</v>
      </c>
      <c r="T12" s="8">
        <f>VLOOKUP($M12,Plan2!$J$4:$Q$30,8,FALSE)</f>
        <v>80</v>
      </c>
      <c r="U12" s="1"/>
      <c r="V12" s="11" t="s">
        <v>81</v>
      </c>
      <c r="W12">
        <v>8</v>
      </c>
      <c r="Z12">
        <v>18504</v>
      </c>
    </row>
    <row r="13" spans="1:26" x14ac:dyDescent="0.25">
      <c r="A13" s="6">
        <f>VLOOKUP($H13,Plan2!$A$4:$H$30,2,FALSE)</f>
        <v>5</v>
      </c>
      <c r="B13" s="7" t="str">
        <f>VLOOKUP($H13,Plan2!$A$4:$H$30,3,FALSE)</f>
        <v>+</v>
      </c>
      <c r="C13" s="13">
        <f>VLOOKUP($H13,Plan2!$A$4:$H$30,4,FALSE)</f>
        <v>60</v>
      </c>
      <c r="D13" s="9" t="str">
        <f>VLOOKUP($H13,Plan2!$A$4:$H$30,5,FALSE)</f>
        <v>A</v>
      </c>
      <c r="E13" s="10">
        <f>VLOOKUP($H13,Plan2!$A$4:$H$30,6,FALSE)</f>
        <v>5</v>
      </c>
      <c r="F13" s="7" t="str">
        <f>VLOOKUP($H13,Plan2!$A$4:$H$30,7,FALSE)</f>
        <v>+</v>
      </c>
      <c r="G13" s="13">
        <f>VLOOKUP($H13,Plan2!$A$4:$H$30,8,FALSE)</f>
        <v>780</v>
      </c>
      <c r="H13" s="22" t="s">
        <v>21</v>
      </c>
      <c r="I13" s="3">
        <f t="shared" si="0"/>
        <v>131588</v>
      </c>
      <c r="J13" s="3"/>
      <c r="K13" s="4"/>
      <c r="L13" s="5">
        <v>0.7</v>
      </c>
      <c r="M13" s="23" t="s">
        <v>17</v>
      </c>
      <c r="N13" s="6">
        <f>VLOOKUP($M13,Plan2!$J$4:$Q$30,2,FALSE)</f>
        <v>5</v>
      </c>
      <c r="O13" s="7" t="str">
        <f>VLOOKUP($M13,Plan2!$J$4:$Q$30,3,FALSE)</f>
        <v>+</v>
      </c>
      <c r="P13" s="8">
        <f>VLOOKUP($M13,Plan2!$J$4:$Q$30,4,FALSE)</f>
        <v>760</v>
      </c>
      <c r="Q13" s="9" t="str">
        <f>VLOOKUP($M13,Plan2!$J$4:$Q$30,5,FALSE)</f>
        <v>A</v>
      </c>
      <c r="R13" s="10">
        <f>VLOOKUP($M13,Plan2!$J$4:$Q$30,6,FALSE)</f>
        <v>6</v>
      </c>
      <c r="S13" s="7" t="str">
        <f>VLOOKUP($M13,Plan2!$J$4:$Q$30,7,FALSE)</f>
        <v>+</v>
      </c>
      <c r="T13" s="8">
        <f>VLOOKUP($M13,Plan2!$J$4:$Q$30,8,FALSE)</f>
        <v>480</v>
      </c>
      <c r="U13" s="1"/>
      <c r="V13" s="11" t="s">
        <v>81</v>
      </c>
      <c r="W13">
        <v>9</v>
      </c>
      <c r="Z13">
        <v>131588</v>
      </c>
    </row>
    <row r="14" spans="1:26" x14ac:dyDescent="0.25">
      <c r="A14" s="6">
        <f>VLOOKUP($H14,Plan2!$A$4:$H$30,2,FALSE)</f>
        <v>6</v>
      </c>
      <c r="B14" s="7" t="str">
        <f>VLOOKUP($H14,Plan2!$A$4:$H$30,3,FALSE)</f>
        <v>+</v>
      </c>
      <c r="C14" s="13">
        <f>VLOOKUP($H14,Plan2!$A$4:$H$30,4,FALSE)</f>
        <v>440</v>
      </c>
      <c r="D14" s="9" t="str">
        <f>VLOOKUP($H14,Plan2!$A$4:$H$30,5,FALSE)</f>
        <v>A</v>
      </c>
      <c r="E14" s="10">
        <f>VLOOKUP($H14,Plan2!$A$4:$H$30,6,FALSE)</f>
        <v>6</v>
      </c>
      <c r="F14" s="7" t="str">
        <f>VLOOKUP($H14,Plan2!$A$4:$H$30,7,FALSE)</f>
        <v>+</v>
      </c>
      <c r="G14" s="13">
        <f>VLOOKUP($H14,Plan2!$A$4:$H$30,8,FALSE)</f>
        <v>560</v>
      </c>
      <c r="H14" s="22" t="s">
        <v>22</v>
      </c>
      <c r="I14" s="3">
        <f t="shared" si="0"/>
        <v>4021</v>
      </c>
      <c r="J14" s="3"/>
      <c r="K14" s="4"/>
      <c r="L14" s="5">
        <v>0.1</v>
      </c>
      <c r="M14" s="23" t="s">
        <v>17</v>
      </c>
      <c r="N14" s="6">
        <f>VLOOKUP($M14,Plan2!$J$4:$Q$30,2,FALSE)</f>
        <v>5</v>
      </c>
      <c r="O14" s="7" t="str">
        <f>VLOOKUP($M14,Plan2!$J$4:$Q$30,3,FALSE)</f>
        <v>+</v>
      </c>
      <c r="P14" s="8">
        <f>VLOOKUP($M14,Plan2!$J$4:$Q$30,4,FALSE)</f>
        <v>760</v>
      </c>
      <c r="Q14" s="9" t="str">
        <f>VLOOKUP($M14,Plan2!$J$4:$Q$30,5,FALSE)</f>
        <v>A</v>
      </c>
      <c r="R14" s="10">
        <f>VLOOKUP($M14,Plan2!$J$4:$Q$30,6,FALSE)</f>
        <v>6</v>
      </c>
      <c r="S14" s="7" t="str">
        <f>VLOOKUP($M14,Plan2!$J$4:$Q$30,7,FALSE)</f>
        <v>+</v>
      </c>
      <c r="T14" s="8">
        <f>VLOOKUP($M14,Plan2!$J$4:$Q$30,8,FALSE)</f>
        <v>480</v>
      </c>
      <c r="U14" s="1"/>
      <c r="V14" s="11" t="s">
        <v>81</v>
      </c>
      <c r="W14">
        <v>10</v>
      </c>
      <c r="Z14">
        <v>4021</v>
      </c>
    </row>
    <row r="15" spans="1:26" x14ac:dyDescent="0.25">
      <c r="A15" s="6">
        <f>VLOOKUP($H15,Plan2!$A$4:$H$30,2,FALSE)</f>
        <v>7</v>
      </c>
      <c r="B15" s="7" t="str">
        <f>VLOOKUP($H15,Plan2!$A$4:$H$30,3,FALSE)</f>
        <v>+</v>
      </c>
      <c r="C15" s="13">
        <f>VLOOKUP($H15,Plan2!$A$4:$H$30,4,FALSE)</f>
        <v>520</v>
      </c>
      <c r="D15" s="9" t="str">
        <f>VLOOKUP($H15,Plan2!$A$4:$H$30,5,FALSE)</f>
        <v>A</v>
      </c>
      <c r="E15" s="10">
        <f>VLOOKUP($H15,Plan2!$A$4:$H$30,6,FALSE)</f>
        <v>8</v>
      </c>
      <c r="F15" s="7" t="str">
        <f>VLOOKUP($H15,Plan2!$A$4:$H$30,7,FALSE)</f>
        <v>+</v>
      </c>
      <c r="G15" s="13">
        <f>VLOOKUP($H15,Plan2!$A$4:$H$30,8,FALSE)</f>
        <v>200</v>
      </c>
      <c r="H15" s="22" t="s">
        <v>24</v>
      </c>
      <c r="I15" s="3">
        <f t="shared" si="0"/>
        <v>59428</v>
      </c>
      <c r="J15" s="3"/>
      <c r="K15" s="4"/>
      <c r="L15" s="5">
        <v>1.7</v>
      </c>
      <c r="M15" s="23" t="s">
        <v>17</v>
      </c>
      <c r="N15" s="6">
        <f>VLOOKUP($M15,Plan2!$J$4:$Q$30,2,FALSE)</f>
        <v>5</v>
      </c>
      <c r="O15" s="7" t="str">
        <f>VLOOKUP($M15,Plan2!$J$4:$Q$30,3,FALSE)</f>
        <v>+</v>
      </c>
      <c r="P15" s="8">
        <f>VLOOKUP($M15,Plan2!$J$4:$Q$30,4,FALSE)</f>
        <v>760</v>
      </c>
      <c r="Q15" s="9" t="str">
        <f>VLOOKUP($M15,Plan2!$J$4:$Q$30,5,FALSE)</f>
        <v>A</v>
      </c>
      <c r="R15" s="10">
        <f>VLOOKUP($M15,Plan2!$J$4:$Q$30,6,FALSE)</f>
        <v>6</v>
      </c>
      <c r="S15" s="7" t="str">
        <f>VLOOKUP($M15,Plan2!$J$4:$Q$30,7,FALSE)</f>
        <v>+</v>
      </c>
      <c r="T15" s="8">
        <f>VLOOKUP($M15,Plan2!$J$4:$Q$30,8,FALSE)</f>
        <v>480</v>
      </c>
      <c r="U15" s="1"/>
      <c r="V15" s="11" t="s">
        <v>81</v>
      </c>
      <c r="W15">
        <v>11</v>
      </c>
      <c r="Z15">
        <v>59428</v>
      </c>
    </row>
    <row r="16" spans="1:26" x14ac:dyDescent="0.25">
      <c r="A16" s="6">
        <f>VLOOKUP($H16,Plan2!$A$4:$H$30,2,FALSE)</f>
        <v>7</v>
      </c>
      <c r="B16" s="7" t="str">
        <f>VLOOKUP($H16,Plan2!$A$4:$H$30,3,FALSE)</f>
        <v>+</v>
      </c>
      <c r="C16" s="13">
        <f>VLOOKUP($H16,Plan2!$A$4:$H$30,4,FALSE)</f>
        <v>520</v>
      </c>
      <c r="D16" s="9" t="str">
        <f>VLOOKUP($H16,Plan2!$A$4:$H$30,5,FALSE)</f>
        <v>A</v>
      </c>
      <c r="E16" s="10">
        <f>VLOOKUP($H16,Plan2!$A$4:$H$30,6,FALSE)</f>
        <v>8</v>
      </c>
      <c r="F16" s="7" t="str">
        <f>VLOOKUP($H16,Plan2!$A$4:$H$30,7,FALSE)</f>
        <v>+</v>
      </c>
      <c r="G16" s="13">
        <f>VLOOKUP($H16,Plan2!$A$4:$H$30,8,FALSE)</f>
        <v>200</v>
      </c>
      <c r="H16" s="22" t="s">
        <v>24</v>
      </c>
      <c r="I16" s="3">
        <f t="shared" si="0"/>
        <v>286579</v>
      </c>
      <c r="J16" s="3"/>
      <c r="K16" s="4"/>
      <c r="L16" s="5">
        <v>0.9</v>
      </c>
      <c r="M16" s="23" t="s">
        <v>23</v>
      </c>
      <c r="N16" s="6">
        <f>VLOOKUP($M16,Plan2!$J$4:$Q$30,2,FALSE)</f>
        <v>6</v>
      </c>
      <c r="O16" s="7" t="str">
        <f>VLOOKUP($M16,Plan2!$J$4:$Q$30,3,FALSE)</f>
        <v>+</v>
      </c>
      <c r="P16" s="8">
        <f>VLOOKUP($M16,Plan2!$J$4:$Q$30,4,FALSE)</f>
        <v>520</v>
      </c>
      <c r="Q16" s="9" t="str">
        <f>VLOOKUP($M16,Plan2!$J$4:$Q$30,5,FALSE)</f>
        <v>A</v>
      </c>
      <c r="R16" s="10">
        <f>VLOOKUP($M16,Plan2!$J$4:$Q$30,6,FALSE)</f>
        <v>7</v>
      </c>
      <c r="S16" s="7" t="str">
        <f>VLOOKUP($M16,Plan2!$J$4:$Q$30,7,FALSE)</f>
        <v>+</v>
      </c>
      <c r="T16" s="8">
        <f>VLOOKUP($M16,Plan2!$J$4:$Q$30,8,FALSE)</f>
        <v>560</v>
      </c>
      <c r="U16" s="1"/>
      <c r="V16" s="11" t="s">
        <v>81</v>
      </c>
      <c r="W16">
        <v>12</v>
      </c>
      <c r="Z16">
        <v>286579</v>
      </c>
    </row>
    <row r="17" spans="1:26" x14ac:dyDescent="0.25">
      <c r="A17" s="6">
        <f>VLOOKUP($H17,Plan2!$A$4:$H$30,2,FALSE)</f>
        <v>7</v>
      </c>
      <c r="B17" s="7" t="str">
        <f>VLOOKUP($H17,Plan2!$A$4:$H$30,3,FALSE)</f>
        <v>+</v>
      </c>
      <c r="C17" s="13">
        <f>VLOOKUP($H17,Plan2!$A$4:$H$30,4,FALSE)</f>
        <v>520</v>
      </c>
      <c r="D17" s="9" t="str">
        <f>VLOOKUP($H17,Plan2!$A$4:$H$30,5,FALSE)</f>
        <v>A</v>
      </c>
      <c r="E17" s="10">
        <f>VLOOKUP($H17,Plan2!$A$4:$H$30,6,FALSE)</f>
        <v>8</v>
      </c>
      <c r="F17" s="7" t="str">
        <f>VLOOKUP($H17,Plan2!$A$4:$H$30,7,FALSE)</f>
        <v>+</v>
      </c>
      <c r="G17" s="13">
        <f>VLOOKUP($H17,Plan2!$A$4:$H$30,8,FALSE)</f>
        <v>200</v>
      </c>
      <c r="H17" s="22" t="s">
        <v>24</v>
      </c>
      <c r="I17" s="3">
        <f t="shared" si="0"/>
        <v>2863</v>
      </c>
      <c r="J17" s="3"/>
      <c r="K17" s="4"/>
      <c r="L17" s="5">
        <v>0.1</v>
      </c>
      <c r="M17" s="23" t="s">
        <v>26</v>
      </c>
      <c r="N17" s="6">
        <f>VLOOKUP($M17,Plan2!$J$4:$Q$30,2,FALSE)</f>
        <v>8</v>
      </c>
      <c r="O17" s="7" t="str">
        <f>VLOOKUP($M17,Plan2!$J$4:$Q$30,3,FALSE)</f>
        <v>+</v>
      </c>
      <c r="P17" s="8">
        <f>VLOOKUP($M17,Plan2!$J$4:$Q$30,4,FALSE)</f>
        <v>180</v>
      </c>
      <c r="Q17" s="9" t="str">
        <f>VLOOKUP($M17,Plan2!$J$4:$Q$30,5,FALSE)</f>
        <v>A</v>
      </c>
      <c r="R17" s="10">
        <f>VLOOKUP($M17,Plan2!$J$4:$Q$30,6,FALSE)</f>
        <v>8</v>
      </c>
      <c r="S17" s="7" t="str">
        <f>VLOOKUP($M17,Plan2!$J$4:$Q$30,7,FALSE)</f>
        <v>+</v>
      </c>
      <c r="T17" s="8">
        <f>VLOOKUP($M17,Plan2!$J$4:$Q$30,8,FALSE)</f>
        <v>340</v>
      </c>
      <c r="U17" s="1"/>
      <c r="V17" s="11" t="s">
        <v>81</v>
      </c>
      <c r="W17">
        <v>13</v>
      </c>
      <c r="Z17">
        <v>2863</v>
      </c>
    </row>
    <row r="18" spans="1:26" x14ac:dyDescent="0.25">
      <c r="A18" s="6">
        <f>VLOOKUP($H18,Plan2!$A$4:$H$30,2,FALSE)</f>
        <v>7</v>
      </c>
      <c r="B18" s="7" t="str">
        <f>VLOOKUP($H18,Plan2!$A$4:$H$30,3,FALSE)</f>
        <v>+</v>
      </c>
      <c r="C18" s="13">
        <f>VLOOKUP($H18,Plan2!$A$4:$H$30,4,FALSE)</f>
        <v>520</v>
      </c>
      <c r="D18" s="9" t="str">
        <f>VLOOKUP($H18,Plan2!$A$4:$H$30,5,FALSE)</f>
        <v>A</v>
      </c>
      <c r="E18" s="10">
        <f>VLOOKUP($H18,Plan2!$A$4:$H$30,6,FALSE)</f>
        <v>8</v>
      </c>
      <c r="F18" s="7" t="str">
        <f>VLOOKUP($H18,Plan2!$A$4:$H$30,7,FALSE)</f>
        <v>+</v>
      </c>
      <c r="G18" s="13">
        <f>VLOOKUP($H18,Plan2!$A$4:$H$30,8,FALSE)</f>
        <v>200</v>
      </c>
      <c r="H18" s="22" t="s">
        <v>24</v>
      </c>
      <c r="I18" s="3">
        <f t="shared" si="0"/>
        <v>18294</v>
      </c>
      <c r="J18" s="3"/>
      <c r="K18" s="4"/>
      <c r="L18" s="5">
        <v>0.2</v>
      </c>
      <c r="M18" s="23" t="s">
        <v>26</v>
      </c>
      <c r="N18" s="6">
        <f>VLOOKUP($M18,Plan2!$J$4:$Q$30,2,FALSE)</f>
        <v>8</v>
      </c>
      <c r="O18" s="7" t="str">
        <f>VLOOKUP($M18,Plan2!$J$4:$Q$30,3,FALSE)</f>
        <v>+</v>
      </c>
      <c r="P18" s="8">
        <f>VLOOKUP($M18,Plan2!$J$4:$Q$30,4,FALSE)</f>
        <v>180</v>
      </c>
      <c r="Q18" s="9" t="str">
        <f>VLOOKUP($M18,Plan2!$J$4:$Q$30,5,FALSE)</f>
        <v>A</v>
      </c>
      <c r="R18" s="10">
        <f>VLOOKUP($M18,Plan2!$J$4:$Q$30,6,FALSE)</f>
        <v>8</v>
      </c>
      <c r="S18" s="7" t="str">
        <f>VLOOKUP($M18,Plan2!$J$4:$Q$30,7,FALSE)</f>
        <v>+</v>
      </c>
      <c r="T18" s="8">
        <f>VLOOKUP($M18,Plan2!$J$4:$Q$30,8,FALSE)</f>
        <v>340</v>
      </c>
      <c r="U18" s="1"/>
      <c r="V18" s="11" t="s">
        <v>81</v>
      </c>
      <c r="W18">
        <v>14</v>
      </c>
      <c r="Z18">
        <v>18294</v>
      </c>
    </row>
    <row r="19" spans="1:26" x14ac:dyDescent="0.25">
      <c r="A19" s="6">
        <f>VLOOKUP($H19,Plan2!$A$4:$H$30,2,FALSE)</f>
        <v>9</v>
      </c>
      <c r="B19" s="7" t="str">
        <f>VLOOKUP($H19,Plan2!$A$4:$H$30,3,FALSE)</f>
        <v>+</v>
      </c>
      <c r="C19" s="13">
        <f>VLOOKUP($H19,Plan2!$A$4:$H$30,4,FALSE)</f>
        <v>180</v>
      </c>
      <c r="D19" s="9" t="str">
        <f>VLOOKUP($H19,Plan2!$A$4:$H$30,5,FALSE)</f>
        <v>A</v>
      </c>
      <c r="E19" s="10">
        <f>VLOOKUP($H19,Plan2!$A$4:$H$30,6,FALSE)</f>
        <v>10</v>
      </c>
      <c r="F19" s="7" t="str">
        <f>VLOOKUP($H19,Plan2!$A$4:$H$30,7,FALSE)</f>
        <v>+</v>
      </c>
      <c r="G19" s="13">
        <f>VLOOKUP($H19,Plan2!$A$4:$H$30,8,FALSE)</f>
        <v>920</v>
      </c>
      <c r="H19" s="22" t="s">
        <v>25</v>
      </c>
      <c r="I19" s="3">
        <f t="shared" si="0"/>
        <v>226646</v>
      </c>
      <c r="J19" s="3"/>
      <c r="K19" s="4"/>
      <c r="L19" s="5">
        <v>0.7</v>
      </c>
      <c r="M19" s="23" t="s">
        <v>28</v>
      </c>
      <c r="N19" s="6">
        <f>VLOOKUP($M19,Plan2!$J$4:$Q$30,2,FALSE)</f>
        <v>8</v>
      </c>
      <c r="O19" s="7" t="str">
        <f>VLOOKUP($M19,Plan2!$J$4:$Q$30,3,FALSE)</f>
        <v>+</v>
      </c>
      <c r="P19" s="8">
        <f>VLOOKUP($M19,Plan2!$J$4:$Q$30,4,FALSE)</f>
        <v>620</v>
      </c>
      <c r="Q19" s="9" t="str">
        <f>VLOOKUP($M19,Plan2!$J$4:$Q$30,5,FALSE)</f>
        <v>A</v>
      </c>
      <c r="R19" s="10">
        <f>VLOOKUP($M19,Plan2!$J$4:$Q$30,6,FALSE)</f>
        <v>9</v>
      </c>
      <c r="S19" s="7" t="str">
        <f>VLOOKUP($M19,Plan2!$J$4:$Q$30,7,FALSE)</f>
        <v>+</v>
      </c>
      <c r="T19" s="8">
        <f>VLOOKUP($M19,Plan2!$J$4:$Q$30,8,FALSE)</f>
        <v>200</v>
      </c>
      <c r="U19" s="1"/>
      <c r="V19" s="11" t="s">
        <v>81</v>
      </c>
      <c r="W19">
        <v>15</v>
      </c>
      <c r="Z19">
        <v>226646</v>
      </c>
    </row>
    <row r="20" spans="1:26" x14ac:dyDescent="0.25">
      <c r="A20" s="6">
        <f>VLOOKUP($H20,Plan2!$A$4:$H$30,2,FALSE)</f>
        <v>9</v>
      </c>
      <c r="B20" s="7" t="str">
        <f>VLOOKUP($H20,Plan2!$A$4:$H$30,3,FALSE)</f>
        <v>+</v>
      </c>
      <c r="C20" s="13">
        <f>VLOOKUP($H20,Plan2!$A$4:$H$30,4,FALSE)</f>
        <v>180</v>
      </c>
      <c r="D20" s="9" t="str">
        <f>VLOOKUP($H20,Plan2!$A$4:$H$30,5,FALSE)</f>
        <v>A</v>
      </c>
      <c r="E20" s="10">
        <f>VLOOKUP($H20,Plan2!$A$4:$H$30,6,FALSE)</f>
        <v>10</v>
      </c>
      <c r="F20" s="7" t="str">
        <f>VLOOKUP($H20,Plan2!$A$4:$H$30,7,FALSE)</f>
        <v>+</v>
      </c>
      <c r="G20" s="13">
        <f>VLOOKUP($H20,Plan2!$A$4:$H$30,8,FALSE)</f>
        <v>920</v>
      </c>
      <c r="H20" s="22" t="s">
        <v>25</v>
      </c>
      <c r="I20" s="3">
        <f t="shared" si="0"/>
        <v>380971</v>
      </c>
      <c r="J20" s="3"/>
      <c r="K20" s="4"/>
      <c r="L20" s="5">
        <v>1</v>
      </c>
      <c r="M20" s="23" t="s">
        <v>30</v>
      </c>
      <c r="N20" s="6">
        <f>VLOOKUP($M20,Plan2!$J$4:$Q$30,2,FALSE)</f>
        <v>10</v>
      </c>
      <c r="O20" s="7" t="str">
        <f>VLOOKUP($M20,Plan2!$J$4:$Q$30,3,FALSE)</f>
        <v>+</v>
      </c>
      <c r="P20" s="8">
        <f>VLOOKUP($M20,Plan2!$J$4:$Q$30,4,FALSE)</f>
        <v>900</v>
      </c>
      <c r="Q20" s="9" t="str">
        <f>VLOOKUP($M20,Plan2!$J$4:$Q$30,5,FALSE)</f>
        <v>A</v>
      </c>
      <c r="R20" s="10">
        <f>VLOOKUP($M20,Plan2!$J$4:$Q$30,6,FALSE)</f>
        <v>12</v>
      </c>
      <c r="S20" s="7" t="str">
        <f>VLOOKUP($M20,Plan2!$J$4:$Q$30,7,FALSE)</f>
        <v>+</v>
      </c>
      <c r="T20" s="8">
        <f>VLOOKUP($M20,Plan2!$J$4:$Q$30,8,FALSE)</f>
        <v>960</v>
      </c>
      <c r="U20" s="1"/>
      <c r="V20" s="11" t="s">
        <v>81</v>
      </c>
      <c r="W20">
        <v>16</v>
      </c>
      <c r="Z20">
        <v>380971</v>
      </c>
    </row>
    <row r="21" spans="1:26" x14ac:dyDescent="0.25">
      <c r="A21" s="6">
        <f>VLOOKUP($H21,Plan2!$A$4:$H$30,2,FALSE)</f>
        <v>12</v>
      </c>
      <c r="B21" s="7" t="str">
        <f>VLOOKUP($H21,Plan2!$A$4:$H$30,3,FALSE)</f>
        <v>+</v>
      </c>
      <c r="C21" s="13">
        <f>VLOOKUP($H21,Plan2!$A$4:$H$30,4,FALSE)</f>
        <v>940</v>
      </c>
      <c r="D21" s="9" t="str">
        <f>VLOOKUP($H21,Plan2!$A$4:$H$30,5,FALSE)</f>
        <v>A</v>
      </c>
      <c r="E21" s="10">
        <f>VLOOKUP($H21,Plan2!$A$4:$H$30,6,FALSE)</f>
        <v>13</v>
      </c>
      <c r="F21" s="7" t="str">
        <f>VLOOKUP($H21,Plan2!$A$4:$H$30,7,FALSE)</f>
        <v>+</v>
      </c>
      <c r="G21" s="13">
        <f>VLOOKUP($H21,Plan2!$A$4:$H$30,8,FALSE)</f>
        <v>424.71780000000001</v>
      </c>
      <c r="H21" s="22" t="s">
        <v>27</v>
      </c>
      <c r="I21" s="3">
        <f t="shared" si="0"/>
        <v>160820</v>
      </c>
      <c r="J21" s="3"/>
      <c r="K21" s="4"/>
      <c r="L21" s="5">
        <v>0.5</v>
      </c>
      <c r="M21" s="23" t="s">
        <v>30</v>
      </c>
      <c r="N21" s="6">
        <f>VLOOKUP($M21,Plan2!$J$4:$Q$30,2,FALSE)</f>
        <v>10</v>
      </c>
      <c r="O21" s="7" t="str">
        <f>VLOOKUP($M21,Plan2!$J$4:$Q$30,3,FALSE)</f>
        <v>+</v>
      </c>
      <c r="P21" s="8">
        <f>VLOOKUP($M21,Plan2!$J$4:$Q$30,4,FALSE)</f>
        <v>900</v>
      </c>
      <c r="Q21" s="9" t="str">
        <f>VLOOKUP($M21,Plan2!$J$4:$Q$30,5,FALSE)</f>
        <v>A</v>
      </c>
      <c r="R21" s="10">
        <f>VLOOKUP($M21,Plan2!$J$4:$Q$30,6,FALSE)</f>
        <v>12</v>
      </c>
      <c r="S21" s="7" t="str">
        <f>VLOOKUP($M21,Plan2!$J$4:$Q$30,7,FALSE)</f>
        <v>+</v>
      </c>
      <c r="T21" s="8">
        <f>VLOOKUP($M21,Plan2!$J$4:$Q$30,8,FALSE)</f>
        <v>960</v>
      </c>
      <c r="U21" s="1"/>
      <c r="V21" s="11" t="s">
        <v>81</v>
      </c>
      <c r="W21">
        <v>17</v>
      </c>
      <c r="Z21">
        <v>160820</v>
      </c>
    </row>
    <row r="22" spans="1:26" x14ac:dyDescent="0.25">
      <c r="A22" s="6">
        <f>VLOOKUP($H22,Plan2!$A$4:$H$30,2,FALSE)</f>
        <v>13</v>
      </c>
      <c r="B22" s="7" t="str">
        <f>VLOOKUP($H22,Plan2!$A$4:$H$30,3,FALSE)</f>
        <v>+</v>
      </c>
      <c r="C22" s="13">
        <f>VLOOKUP($H22,Plan2!$A$4:$H$30,4,FALSE)</f>
        <v>493.70359999999999</v>
      </c>
      <c r="D22" s="9" t="str">
        <f>VLOOKUP($H22,Plan2!$A$4:$H$30,5,FALSE)</f>
        <v>A</v>
      </c>
      <c r="E22" s="10">
        <f>VLOOKUP($H22,Plan2!$A$4:$H$30,6,FALSE)</f>
        <v>14</v>
      </c>
      <c r="F22" s="7" t="str">
        <f>VLOOKUP($H22,Plan2!$A$4:$H$30,7,FALSE)</f>
        <v>+</v>
      </c>
      <c r="G22" s="13">
        <f>VLOOKUP($H22,Plan2!$A$4:$H$30,8,FALSE)</f>
        <v>120</v>
      </c>
      <c r="H22" s="22" t="s">
        <v>32</v>
      </c>
      <c r="I22" s="3">
        <f t="shared" si="0"/>
        <v>58105</v>
      </c>
      <c r="J22" s="3"/>
      <c r="K22" s="4"/>
      <c r="L22" s="5">
        <v>1.3</v>
      </c>
      <c r="M22" s="23" t="s">
        <v>30</v>
      </c>
      <c r="N22" s="6">
        <f>VLOOKUP($M22,Plan2!$J$4:$Q$30,2,FALSE)</f>
        <v>10</v>
      </c>
      <c r="O22" s="7" t="str">
        <f>VLOOKUP($M22,Plan2!$J$4:$Q$30,3,FALSE)</f>
        <v>+</v>
      </c>
      <c r="P22" s="8">
        <f>VLOOKUP($M22,Plan2!$J$4:$Q$30,4,FALSE)</f>
        <v>900</v>
      </c>
      <c r="Q22" s="9" t="str">
        <f>VLOOKUP($M22,Plan2!$J$4:$Q$30,5,FALSE)</f>
        <v>A</v>
      </c>
      <c r="R22" s="10">
        <f>VLOOKUP($M22,Plan2!$J$4:$Q$30,6,FALSE)</f>
        <v>12</v>
      </c>
      <c r="S22" s="7" t="str">
        <f>VLOOKUP($M22,Plan2!$J$4:$Q$30,7,FALSE)</f>
        <v>+</v>
      </c>
      <c r="T22" s="8">
        <f>VLOOKUP($M22,Plan2!$J$4:$Q$30,8,FALSE)</f>
        <v>960</v>
      </c>
      <c r="U22" s="1"/>
      <c r="V22" s="11" t="s">
        <v>81</v>
      </c>
      <c r="W22">
        <v>18</v>
      </c>
      <c r="Z22">
        <v>58105</v>
      </c>
    </row>
    <row r="23" spans="1:26" x14ac:dyDescent="0.25">
      <c r="A23" s="6">
        <f>VLOOKUP($H23,Plan2!$A$4:$H$30,2,FALSE)</f>
        <v>13</v>
      </c>
      <c r="B23" s="7" t="str">
        <f>VLOOKUP($H23,Plan2!$A$4:$H$30,3,FALSE)</f>
        <v>+</v>
      </c>
      <c r="C23" s="13">
        <f>VLOOKUP($H23,Plan2!$A$4:$H$30,4,FALSE)</f>
        <v>493.70359999999999</v>
      </c>
      <c r="D23" s="9" t="str">
        <f>VLOOKUP($H23,Plan2!$A$4:$H$30,5,FALSE)</f>
        <v>A</v>
      </c>
      <c r="E23" s="10">
        <f>VLOOKUP($H23,Plan2!$A$4:$H$30,6,FALSE)</f>
        <v>14</v>
      </c>
      <c r="F23" s="7" t="str">
        <f>VLOOKUP($H23,Plan2!$A$4:$H$30,7,FALSE)</f>
        <v>+</v>
      </c>
      <c r="G23" s="13">
        <f>VLOOKUP($H23,Plan2!$A$4:$H$30,8,FALSE)</f>
        <v>120</v>
      </c>
      <c r="H23" s="22" t="s">
        <v>32</v>
      </c>
      <c r="I23" s="3">
        <f t="shared" si="0"/>
        <v>2667</v>
      </c>
      <c r="J23" s="3"/>
      <c r="K23" s="4"/>
      <c r="L23" s="5">
        <v>0.1</v>
      </c>
      <c r="M23" s="23" t="s">
        <v>31</v>
      </c>
      <c r="N23" s="6">
        <f>VLOOKUP($M23,Plan2!$J$4:$Q$30,2,FALSE)</f>
        <v>13</v>
      </c>
      <c r="O23" s="7" t="str">
        <f>VLOOKUP($M23,Plan2!$J$4:$Q$30,3,FALSE)</f>
        <v>+</v>
      </c>
      <c r="P23" s="8">
        <f>VLOOKUP($M23,Plan2!$J$4:$Q$30,4,FALSE)</f>
        <v>420</v>
      </c>
      <c r="Q23" s="9" t="str">
        <f>VLOOKUP($M23,Plan2!$J$4:$Q$30,5,FALSE)</f>
        <v>A</v>
      </c>
      <c r="R23" s="10">
        <f>VLOOKUP($M23,Plan2!$J$4:$Q$30,6,FALSE)</f>
        <v>13</v>
      </c>
      <c r="S23" s="7" t="str">
        <f>VLOOKUP($M23,Plan2!$J$4:$Q$30,7,FALSE)</f>
        <v>+</v>
      </c>
      <c r="T23" s="8">
        <f>VLOOKUP($M23,Plan2!$J$4:$Q$30,8,FALSE)</f>
        <v>500</v>
      </c>
      <c r="U23" s="1"/>
      <c r="V23" s="11" t="s">
        <v>81</v>
      </c>
      <c r="W23">
        <v>19</v>
      </c>
      <c r="Z23">
        <v>2667</v>
      </c>
    </row>
    <row r="24" spans="1:26" x14ac:dyDescent="0.25">
      <c r="A24" s="6">
        <f>VLOOKUP($H24,Plan2!$A$4:$H$30,2,FALSE)</f>
        <v>15</v>
      </c>
      <c r="B24" s="7" t="str">
        <f>VLOOKUP($H24,Plan2!$A$4:$H$30,3,FALSE)</f>
        <v>+</v>
      </c>
      <c r="C24" s="13">
        <f>VLOOKUP($H24,Plan2!$A$4:$H$30,4,FALSE)</f>
        <v>160</v>
      </c>
      <c r="D24" s="9" t="str">
        <f>VLOOKUP($H24,Plan2!$A$4:$H$30,5,FALSE)</f>
        <v>A</v>
      </c>
      <c r="E24" s="10">
        <f>VLOOKUP($H24,Plan2!$A$4:$H$30,6,FALSE)</f>
        <v>16</v>
      </c>
      <c r="F24" s="7" t="str">
        <f>VLOOKUP($H24,Plan2!$A$4:$H$30,7,FALSE)</f>
        <v>+</v>
      </c>
      <c r="G24" s="13">
        <f>VLOOKUP($H24,Plan2!$A$4:$H$30,8,FALSE)</f>
        <v>200</v>
      </c>
      <c r="H24" s="22" t="s">
        <v>34</v>
      </c>
      <c r="I24" s="3">
        <f t="shared" si="0"/>
        <v>483398</v>
      </c>
      <c r="J24" s="3"/>
      <c r="K24" s="4"/>
      <c r="L24" s="5">
        <v>1.1000000000000001</v>
      </c>
      <c r="M24" s="23" t="s">
        <v>33</v>
      </c>
      <c r="N24" s="6">
        <f>VLOOKUP($M24,Plan2!$J$4:$Q$30,2,FALSE)</f>
        <v>14</v>
      </c>
      <c r="O24" s="7" t="str">
        <f>VLOOKUP($M24,Plan2!$J$4:$Q$30,3,FALSE)</f>
        <v>+</v>
      </c>
      <c r="P24" s="8">
        <f>VLOOKUP($M24,Plan2!$J$4:$Q$30,4,FALSE)</f>
        <v>80</v>
      </c>
      <c r="Q24" s="9" t="str">
        <f>VLOOKUP($M24,Plan2!$J$4:$Q$30,5,FALSE)</f>
        <v>A</v>
      </c>
      <c r="R24" s="10">
        <f>VLOOKUP($M24,Plan2!$J$4:$Q$30,6,FALSE)</f>
        <v>15</v>
      </c>
      <c r="S24" s="7" t="str">
        <f>VLOOKUP($M24,Plan2!$J$4:$Q$30,7,FALSE)</f>
        <v>+</v>
      </c>
      <c r="T24" s="8">
        <f>VLOOKUP($M24,Plan2!$J$4:$Q$30,8,FALSE)</f>
        <v>180</v>
      </c>
      <c r="U24" s="1"/>
      <c r="V24" s="11" t="s">
        <v>81</v>
      </c>
      <c r="W24">
        <v>20</v>
      </c>
      <c r="Z24">
        <v>483398</v>
      </c>
    </row>
    <row r="25" spans="1:26" x14ac:dyDescent="0.25">
      <c r="A25" s="6">
        <f>VLOOKUP($H25,Plan2!$A$4:$H$30,2,FALSE)</f>
        <v>16</v>
      </c>
      <c r="B25" s="7" t="str">
        <f>VLOOKUP($H25,Plan2!$A$4:$H$30,3,FALSE)</f>
        <v>+</v>
      </c>
      <c r="C25" s="13">
        <f>VLOOKUP($H25,Plan2!$A$4:$H$30,4,FALSE)</f>
        <v>640</v>
      </c>
      <c r="D25" s="9" t="str">
        <f>VLOOKUP($H25,Plan2!$A$4:$H$30,5,FALSE)</f>
        <v>A</v>
      </c>
      <c r="E25" s="10">
        <f>VLOOKUP($H25,Plan2!$A$4:$H$30,6,FALSE)</f>
        <v>17</v>
      </c>
      <c r="F25" s="7" t="str">
        <f>VLOOKUP($H25,Plan2!$A$4:$H$30,7,FALSE)</f>
        <v>+</v>
      </c>
      <c r="G25" s="13">
        <f>VLOOKUP($H25,Plan2!$A$4:$H$30,8,FALSE)</f>
        <v>560</v>
      </c>
      <c r="H25" s="22" t="s">
        <v>36</v>
      </c>
      <c r="I25" s="3">
        <f t="shared" si="0"/>
        <v>104441</v>
      </c>
      <c r="J25" s="3"/>
      <c r="K25" s="4"/>
      <c r="L25" s="5">
        <v>2.8</v>
      </c>
      <c r="M25" s="23" t="s">
        <v>33</v>
      </c>
      <c r="N25" s="6">
        <f>VLOOKUP($M25,Plan2!$J$4:$Q$30,2,FALSE)</f>
        <v>14</v>
      </c>
      <c r="O25" s="7" t="str">
        <f>VLOOKUP($M25,Plan2!$J$4:$Q$30,3,FALSE)</f>
        <v>+</v>
      </c>
      <c r="P25" s="8">
        <f>VLOOKUP($M25,Plan2!$J$4:$Q$30,4,FALSE)</f>
        <v>80</v>
      </c>
      <c r="Q25" s="9" t="str">
        <f>VLOOKUP($M25,Plan2!$J$4:$Q$30,5,FALSE)</f>
        <v>A</v>
      </c>
      <c r="R25" s="10">
        <f>VLOOKUP($M25,Plan2!$J$4:$Q$30,6,FALSE)</f>
        <v>15</v>
      </c>
      <c r="S25" s="7" t="str">
        <f>VLOOKUP($M25,Plan2!$J$4:$Q$30,7,FALSE)</f>
        <v>+</v>
      </c>
      <c r="T25" s="8">
        <f>VLOOKUP($M25,Plan2!$J$4:$Q$30,8,FALSE)</f>
        <v>180</v>
      </c>
      <c r="U25" s="1"/>
      <c r="V25" s="11" t="s">
        <v>81</v>
      </c>
      <c r="W25">
        <v>21</v>
      </c>
      <c r="Z25">
        <v>104441</v>
      </c>
    </row>
    <row r="26" spans="1:26" x14ac:dyDescent="0.25">
      <c r="A26" s="6">
        <f>VLOOKUP($H26,Plan2!$A$4:$H$30,2,FALSE)</f>
        <v>16</v>
      </c>
      <c r="B26" s="7" t="str">
        <f>VLOOKUP($H26,Plan2!$A$4:$H$30,3,FALSE)</f>
        <v>+</v>
      </c>
      <c r="C26" s="13">
        <f>VLOOKUP($H26,Plan2!$A$4:$H$30,4,FALSE)</f>
        <v>640</v>
      </c>
      <c r="D26" s="9" t="str">
        <f>VLOOKUP($H26,Plan2!$A$4:$H$30,5,FALSE)</f>
        <v>A</v>
      </c>
      <c r="E26" s="10">
        <f>VLOOKUP($H26,Plan2!$A$4:$H$30,6,FALSE)</f>
        <v>17</v>
      </c>
      <c r="F26" s="7" t="str">
        <f>VLOOKUP($H26,Plan2!$A$4:$H$30,7,FALSE)</f>
        <v>+</v>
      </c>
      <c r="G26" s="13">
        <f>VLOOKUP($H26,Plan2!$A$4:$H$30,8,FALSE)</f>
        <v>560</v>
      </c>
      <c r="H26" s="22" t="s">
        <v>36</v>
      </c>
      <c r="I26" s="3">
        <f t="shared" si="0"/>
        <v>43434</v>
      </c>
      <c r="J26" s="3"/>
      <c r="K26" s="4"/>
      <c r="L26" s="5">
        <v>0.4</v>
      </c>
      <c r="M26" s="23" t="s">
        <v>35</v>
      </c>
      <c r="N26" s="6">
        <f>VLOOKUP($M26,Plan2!$J$4:$Q$30,2,FALSE)</f>
        <v>16</v>
      </c>
      <c r="O26" s="7" t="str">
        <f>VLOOKUP($M26,Plan2!$J$4:$Q$30,3,FALSE)</f>
        <v>+</v>
      </c>
      <c r="P26" s="8">
        <f>VLOOKUP($M26,Plan2!$J$4:$Q$30,4,FALSE)</f>
        <v>180</v>
      </c>
      <c r="Q26" s="9" t="str">
        <f>VLOOKUP($M26,Plan2!$J$4:$Q$30,5,FALSE)</f>
        <v>A</v>
      </c>
      <c r="R26" s="10">
        <f>VLOOKUP($M26,Plan2!$J$4:$Q$30,6,FALSE)</f>
        <v>16</v>
      </c>
      <c r="S26" s="7" t="str">
        <f>VLOOKUP($M26,Plan2!$J$4:$Q$30,7,FALSE)</f>
        <v>+</v>
      </c>
      <c r="T26" s="8">
        <f>VLOOKUP($M26,Plan2!$J$4:$Q$30,8,FALSE)</f>
        <v>660</v>
      </c>
      <c r="U26" s="1"/>
      <c r="V26" s="11" t="s">
        <v>81</v>
      </c>
      <c r="W26">
        <v>22</v>
      </c>
      <c r="Z26">
        <v>43434</v>
      </c>
    </row>
    <row r="27" spans="1:26" x14ac:dyDescent="0.25">
      <c r="A27" s="6">
        <f>VLOOKUP($H27,Plan2!$A$4:$H$30,2,FALSE)</f>
        <v>19</v>
      </c>
      <c r="B27" s="7" t="str">
        <f>VLOOKUP($H27,Plan2!$A$4:$H$30,3,FALSE)</f>
        <v>+</v>
      </c>
      <c r="C27" s="13">
        <f>VLOOKUP($H27,Plan2!$A$4:$H$30,4,FALSE)</f>
        <v>780</v>
      </c>
      <c r="D27" s="9" t="str">
        <f>VLOOKUP($H27,Plan2!$A$4:$H$30,5,FALSE)</f>
        <v>A</v>
      </c>
      <c r="E27" s="10">
        <f>VLOOKUP($H27,Plan2!$A$4:$H$30,6,FALSE)</f>
        <v>22</v>
      </c>
      <c r="F27" s="7" t="str">
        <f>VLOOKUP($H27,Plan2!$A$4:$H$30,7,FALSE)</f>
        <v>+</v>
      </c>
      <c r="G27" s="13">
        <f>VLOOKUP($H27,Plan2!$A$4:$H$30,8,FALSE)</f>
        <v>440</v>
      </c>
      <c r="H27" s="22" t="s">
        <v>42</v>
      </c>
      <c r="I27" s="3">
        <f t="shared" si="0"/>
        <v>555889.65</v>
      </c>
      <c r="J27" s="3">
        <v>5109.3500000000004</v>
      </c>
      <c r="K27" s="4"/>
      <c r="L27" s="5">
        <v>9.9</v>
      </c>
      <c r="M27" s="23" t="s">
        <v>30</v>
      </c>
      <c r="N27" s="6">
        <f>VLOOKUP($M27,Plan2!$J$4:$Q$30,2,FALSE)</f>
        <v>10</v>
      </c>
      <c r="O27" s="7" t="str">
        <f>VLOOKUP($M27,Plan2!$J$4:$Q$30,3,FALSE)</f>
        <v>+</v>
      </c>
      <c r="P27" s="8">
        <f>VLOOKUP($M27,Plan2!$J$4:$Q$30,4,FALSE)</f>
        <v>900</v>
      </c>
      <c r="Q27" s="9" t="str">
        <f>VLOOKUP($M27,Plan2!$J$4:$Q$30,5,FALSE)</f>
        <v>A</v>
      </c>
      <c r="R27" s="10">
        <f>VLOOKUP($M27,Plan2!$J$4:$Q$30,6,FALSE)</f>
        <v>12</v>
      </c>
      <c r="S27" s="7" t="str">
        <f>VLOOKUP($M27,Plan2!$J$4:$Q$30,7,FALSE)</f>
        <v>+</v>
      </c>
      <c r="T27" s="8">
        <f>VLOOKUP($M27,Plan2!$J$4:$Q$30,8,FALSE)</f>
        <v>960</v>
      </c>
      <c r="U27" s="1"/>
      <c r="V27" s="11" t="s">
        <v>81</v>
      </c>
      <c r="W27">
        <v>23</v>
      </c>
      <c r="Z27">
        <v>560999</v>
      </c>
    </row>
    <row r="28" spans="1:26" x14ac:dyDescent="0.25">
      <c r="A28" s="6">
        <f>VLOOKUP($H28,Plan2!$A$4:$H$30,2,FALSE)</f>
        <v>19</v>
      </c>
      <c r="B28" s="7" t="str">
        <f>VLOOKUP($H28,Plan2!$A$4:$H$30,3,FALSE)</f>
        <v>+</v>
      </c>
      <c r="C28" s="13">
        <f>VLOOKUP($H28,Plan2!$A$4:$H$30,4,FALSE)</f>
        <v>780</v>
      </c>
      <c r="D28" s="9" t="str">
        <f>VLOOKUP($H28,Plan2!$A$4:$H$30,5,FALSE)</f>
        <v>A</v>
      </c>
      <c r="E28" s="10">
        <f>VLOOKUP($H28,Plan2!$A$4:$H$30,6,FALSE)</f>
        <v>22</v>
      </c>
      <c r="F28" s="7" t="str">
        <f>VLOOKUP($H28,Plan2!$A$4:$H$30,7,FALSE)</f>
        <v>+</v>
      </c>
      <c r="G28" s="13">
        <f>VLOOKUP($H28,Plan2!$A$4:$H$30,8,FALSE)</f>
        <v>440</v>
      </c>
      <c r="H28" s="22" t="s">
        <v>42</v>
      </c>
      <c r="I28" s="3">
        <f t="shared" si="0"/>
        <v>110549</v>
      </c>
      <c r="J28" s="3"/>
      <c r="K28" s="4"/>
      <c r="L28" s="5">
        <v>7.1</v>
      </c>
      <c r="M28" s="23" t="s">
        <v>33</v>
      </c>
      <c r="N28" s="6">
        <f>VLOOKUP($M28,Plan2!$J$4:$Q$30,2,FALSE)</f>
        <v>14</v>
      </c>
      <c r="O28" s="7" t="str">
        <f>VLOOKUP($M28,Plan2!$J$4:$Q$30,3,FALSE)</f>
        <v>+</v>
      </c>
      <c r="P28" s="8">
        <f>VLOOKUP($M28,Plan2!$J$4:$Q$30,4,FALSE)</f>
        <v>80</v>
      </c>
      <c r="Q28" s="9" t="str">
        <f>VLOOKUP($M28,Plan2!$J$4:$Q$30,5,FALSE)</f>
        <v>A</v>
      </c>
      <c r="R28" s="10">
        <f>VLOOKUP($M28,Plan2!$J$4:$Q$30,6,FALSE)</f>
        <v>15</v>
      </c>
      <c r="S28" s="7" t="str">
        <f>VLOOKUP($M28,Plan2!$J$4:$Q$30,7,FALSE)</f>
        <v>+</v>
      </c>
      <c r="T28" s="8">
        <f>VLOOKUP($M28,Plan2!$J$4:$Q$30,8,FALSE)</f>
        <v>180</v>
      </c>
      <c r="U28" s="1"/>
      <c r="V28" s="11" t="s">
        <v>81</v>
      </c>
      <c r="W28">
        <v>24</v>
      </c>
      <c r="Z28">
        <v>110549</v>
      </c>
    </row>
    <row r="29" spans="1:26" x14ac:dyDescent="0.25">
      <c r="A29" s="6">
        <f>VLOOKUP($H29,Plan2!$A$4:$H$30,2,FALSE)</f>
        <v>17</v>
      </c>
      <c r="B29" s="7" t="str">
        <f>VLOOKUP($H29,Plan2!$A$4:$H$30,3,FALSE)</f>
        <v>+</v>
      </c>
      <c r="C29" s="13">
        <f>VLOOKUP($H29,Plan2!$A$4:$H$30,4,FALSE)</f>
        <v>880</v>
      </c>
      <c r="D29" s="9" t="str">
        <f>VLOOKUP($H29,Plan2!$A$4:$H$30,5,FALSE)</f>
        <v>A</v>
      </c>
      <c r="E29" s="10">
        <f>VLOOKUP($H29,Plan2!$A$4:$H$30,6,FALSE)</f>
        <v>18</v>
      </c>
      <c r="F29" s="7" t="str">
        <f>VLOOKUP($H29,Plan2!$A$4:$H$30,7,FALSE)</f>
        <v>+</v>
      </c>
      <c r="G29" s="13">
        <f>VLOOKUP($H29,Plan2!$A$4:$H$30,8,FALSE)</f>
        <v>300</v>
      </c>
      <c r="H29" s="22" t="s">
        <v>37</v>
      </c>
      <c r="I29" s="3">
        <f t="shared" si="0"/>
        <v>48963</v>
      </c>
      <c r="J29" s="3"/>
      <c r="K29" s="4"/>
      <c r="L29" s="5">
        <v>0.3</v>
      </c>
      <c r="M29" s="23" t="s">
        <v>38</v>
      </c>
      <c r="N29" s="6">
        <f>VLOOKUP($M29,Plan2!$J$4:$Q$30,2,FALSE)</f>
        <v>17</v>
      </c>
      <c r="O29" s="7" t="str">
        <f>VLOOKUP($M29,Plan2!$J$4:$Q$30,3,FALSE)</f>
        <v>+</v>
      </c>
      <c r="P29" s="8">
        <f>VLOOKUP($M29,Plan2!$J$4:$Q$30,4,FALSE)</f>
        <v>540</v>
      </c>
      <c r="Q29" s="9" t="str">
        <f>VLOOKUP($M29,Plan2!$J$4:$Q$30,5,FALSE)</f>
        <v>A</v>
      </c>
      <c r="R29" s="10">
        <f>VLOOKUP($M29,Plan2!$J$4:$Q$30,6,FALSE)</f>
        <v>17</v>
      </c>
      <c r="S29" s="7" t="str">
        <f>VLOOKUP($M29,Plan2!$J$4:$Q$30,7,FALSE)</f>
        <v>+</v>
      </c>
      <c r="T29" s="8">
        <f>VLOOKUP($M29,Plan2!$J$4:$Q$30,8,FALSE)</f>
        <v>920</v>
      </c>
      <c r="U29" s="2"/>
      <c r="V29" s="11" t="s">
        <v>81</v>
      </c>
      <c r="W29">
        <v>25</v>
      </c>
      <c r="Z29">
        <v>48963</v>
      </c>
    </row>
    <row r="30" spans="1:26" x14ac:dyDescent="0.25">
      <c r="A30" s="6">
        <f>VLOOKUP($H30,Plan2!$A$4:$H$30,2,FALSE)</f>
        <v>19</v>
      </c>
      <c r="B30" s="7" t="str">
        <f>VLOOKUP($H30,Plan2!$A$4:$H$30,3,FALSE)</f>
        <v>+</v>
      </c>
      <c r="C30" s="13">
        <f>VLOOKUP($H30,Plan2!$A$4:$H$30,4,FALSE)</f>
        <v>780</v>
      </c>
      <c r="D30" s="9" t="str">
        <f>VLOOKUP($H30,Plan2!$A$4:$H$30,5,FALSE)</f>
        <v>A</v>
      </c>
      <c r="E30" s="10">
        <f>VLOOKUP($H30,Plan2!$A$4:$H$30,6,FALSE)</f>
        <v>22</v>
      </c>
      <c r="F30" s="7" t="str">
        <f>VLOOKUP($H30,Plan2!$A$4:$H$30,7,FALSE)</f>
        <v>+</v>
      </c>
      <c r="G30" s="13">
        <f>VLOOKUP($H30,Plan2!$A$4:$H$30,8,FALSE)</f>
        <v>440</v>
      </c>
      <c r="H30" s="22" t="s">
        <v>42</v>
      </c>
      <c r="I30" s="3">
        <f t="shared" si="0"/>
        <v>67741</v>
      </c>
      <c r="J30" s="3"/>
      <c r="K30" s="4"/>
      <c r="L30" s="5">
        <v>3.4</v>
      </c>
      <c r="M30" s="23" t="s">
        <v>38</v>
      </c>
      <c r="N30" s="6">
        <f>VLOOKUP($M30,Plan2!$J$4:$Q$30,2,FALSE)</f>
        <v>17</v>
      </c>
      <c r="O30" s="7" t="str">
        <f>VLOOKUP($M30,Plan2!$J$4:$Q$30,3,FALSE)</f>
        <v>+</v>
      </c>
      <c r="P30" s="8">
        <f>VLOOKUP($M30,Plan2!$J$4:$Q$30,4,FALSE)</f>
        <v>540</v>
      </c>
      <c r="Q30" s="9" t="str">
        <f>VLOOKUP($M30,Plan2!$J$4:$Q$30,5,FALSE)</f>
        <v>A</v>
      </c>
      <c r="R30" s="10">
        <f>VLOOKUP($M30,Plan2!$J$4:$Q$30,6,FALSE)</f>
        <v>17</v>
      </c>
      <c r="S30" s="7" t="str">
        <f>VLOOKUP($M30,Plan2!$J$4:$Q$30,7,FALSE)</f>
        <v>+</v>
      </c>
      <c r="T30" s="8">
        <f>VLOOKUP($M30,Plan2!$J$4:$Q$30,8,FALSE)</f>
        <v>920</v>
      </c>
      <c r="U30" s="2"/>
      <c r="V30" s="11" t="s">
        <v>81</v>
      </c>
      <c r="W30">
        <v>26</v>
      </c>
      <c r="Z30">
        <v>67741</v>
      </c>
    </row>
    <row r="31" spans="1:26" x14ac:dyDescent="0.25">
      <c r="A31" s="6">
        <f>VLOOKUP($H31,Plan2!$A$4:$H$30,2,FALSE)</f>
        <v>18</v>
      </c>
      <c r="B31" s="7" t="str">
        <f>VLOOKUP($H31,Plan2!$A$4:$H$30,3,FALSE)</f>
        <v>+</v>
      </c>
      <c r="C31" s="13">
        <f>VLOOKUP($H31,Plan2!$A$4:$H$30,4,FALSE)</f>
        <v>820</v>
      </c>
      <c r="D31" s="9" t="str">
        <f>VLOOKUP($H31,Plan2!$A$4:$H$30,5,FALSE)</f>
        <v>A</v>
      </c>
      <c r="E31" s="10">
        <f>VLOOKUP($H31,Plan2!$A$4:$H$30,6,FALSE)</f>
        <v>18</v>
      </c>
      <c r="F31" s="7" t="str">
        <f>VLOOKUP($H31,Plan2!$A$4:$H$30,7,FALSE)</f>
        <v>+</v>
      </c>
      <c r="G31" s="13">
        <f>VLOOKUP($H31,Plan2!$A$4:$H$30,8,FALSE)</f>
        <v>960</v>
      </c>
      <c r="H31" s="22" t="s">
        <v>41</v>
      </c>
      <c r="I31" s="3">
        <f t="shared" si="0"/>
        <v>11043</v>
      </c>
      <c r="J31" s="3"/>
      <c r="K31" s="4"/>
      <c r="L31" s="5">
        <v>0.1</v>
      </c>
      <c r="M31" s="23" t="s">
        <v>40</v>
      </c>
      <c r="N31" s="6">
        <f>VLOOKUP($M31,Plan2!$J$4:$Q$30,2,FALSE)</f>
        <v>18</v>
      </c>
      <c r="O31" s="7" t="str">
        <f>VLOOKUP($M31,Plan2!$J$4:$Q$30,3,FALSE)</f>
        <v>+</v>
      </c>
      <c r="P31" s="8">
        <f>VLOOKUP($M31,Plan2!$J$4:$Q$30,4,FALSE)</f>
        <v>280</v>
      </c>
      <c r="Q31" s="9" t="str">
        <f>VLOOKUP($M31,Plan2!$J$4:$Q$30,5,FALSE)</f>
        <v>A</v>
      </c>
      <c r="R31" s="10">
        <f>VLOOKUP($M31,Plan2!$J$4:$Q$30,6,FALSE)</f>
        <v>18</v>
      </c>
      <c r="S31" s="7" t="str">
        <f>VLOOKUP($M31,Plan2!$J$4:$Q$30,7,FALSE)</f>
        <v>+</v>
      </c>
      <c r="T31" s="8">
        <f>VLOOKUP($M31,Plan2!$J$4:$Q$30,8,FALSE)</f>
        <v>840</v>
      </c>
      <c r="U31" s="2"/>
      <c r="V31" s="11" t="s">
        <v>81</v>
      </c>
      <c r="W31">
        <v>27</v>
      </c>
      <c r="Z31">
        <v>11043</v>
      </c>
    </row>
    <row r="32" spans="1:26" x14ac:dyDescent="0.25">
      <c r="A32" s="6">
        <f>VLOOKUP($H32,Plan2!$A$4:$H$30,2,FALSE)</f>
        <v>19</v>
      </c>
      <c r="B32" s="7" t="str">
        <f>VLOOKUP($H32,Plan2!$A$4:$H$30,3,FALSE)</f>
        <v>+</v>
      </c>
      <c r="C32" s="13">
        <f>VLOOKUP($H32,Plan2!$A$4:$H$30,4,FALSE)</f>
        <v>780</v>
      </c>
      <c r="D32" s="9" t="str">
        <f>VLOOKUP($H32,Plan2!$A$4:$H$30,5,FALSE)</f>
        <v>A</v>
      </c>
      <c r="E32" s="10">
        <f>VLOOKUP($H32,Plan2!$A$4:$H$30,6,FALSE)</f>
        <v>22</v>
      </c>
      <c r="F32" s="7" t="str">
        <f>VLOOKUP($H32,Plan2!$A$4:$H$30,7,FALSE)</f>
        <v>+</v>
      </c>
      <c r="G32" s="13">
        <f>VLOOKUP($H32,Plan2!$A$4:$H$30,8,FALSE)</f>
        <v>440</v>
      </c>
      <c r="H32" s="22" t="s">
        <v>42</v>
      </c>
      <c r="I32" s="3">
        <f t="shared" si="0"/>
        <v>71025</v>
      </c>
      <c r="J32" s="3"/>
      <c r="K32" s="4"/>
      <c r="L32" s="5">
        <v>2.2000000000000002</v>
      </c>
      <c r="M32" s="23" t="s">
        <v>40</v>
      </c>
      <c r="N32" s="6">
        <f>VLOOKUP($M32,Plan2!$J$4:$Q$30,2,FALSE)</f>
        <v>18</v>
      </c>
      <c r="O32" s="7" t="str">
        <f>VLOOKUP($M32,Plan2!$J$4:$Q$30,3,FALSE)</f>
        <v>+</v>
      </c>
      <c r="P32" s="8">
        <f>VLOOKUP($M32,Plan2!$J$4:$Q$30,4,FALSE)</f>
        <v>280</v>
      </c>
      <c r="Q32" s="9" t="str">
        <f>VLOOKUP($M32,Plan2!$J$4:$Q$30,5,FALSE)</f>
        <v>A</v>
      </c>
      <c r="R32" s="10">
        <f>VLOOKUP($M32,Plan2!$J$4:$Q$30,6,FALSE)</f>
        <v>18</v>
      </c>
      <c r="S32" s="7" t="str">
        <f>VLOOKUP($M32,Plan2!$J$4:$Q$30,7,FALSE)</f>
        <v>+</v>
      </c>
      <c r="T32" s="8">
        <f>VLOOKUP($M32,Plan2!$J$4:$Q$30,8,FALSE)</f>
        <v>840</v>
      </c>
      <c r="U32" s="2"/>
      <c r="V32" s="11" t="s">
        <v>81</v>
      </c>
      <c r="W32">
        <v>28</v>
      </c>
      <c r="Z32">
        <v>71025</v>
      </c>
    </row>
    <row r="33" spans="1:26" x14ac:dyDescent="0.25">
      <c r="A33" s="6">
        <f>VLOOKUP($H33,Plan2!$A$4:$H$30,2,FALSE)</f>
        <v>19</v>
      </c>
      <c r="B33" s="7" t="str">
        <f>VLOOKUP($H33,Plan2!$A$4:$H$30,3,FALSE)</f>
        <v>+</v>
      </c>
      <c r="C33" s="13">
        <f>VLOOKUP($H33,Plan2!$A$4:$H$30,4,FALSE)</f>
        <v>780</v>
      </c>
      <c r="D33" s="9" t="str">
        <f>VLOOKUP($H33,Plan2!$A$4:$H$30,5,FALSE)</f>
        <v>A</v>
      </c>
      <c r="E33" s="10">
        <f>VLOOKUP($H33,Plan2!$A$4:$H$30,6,FALSE)</f>
        <v>22</v>
      </c>
      <c r="F33" s="7" t="str">
        <f>VLOOKUP($H33,Plan2!$A$4:$H$30,7,FALSE)</f>
        <v>+</v>
      </c>
      <c r="G33" s="13">
        <f>VLOOKUP($H33,Plan2!$A$4:$H$30,8,FALSE)</f>
        <v>440</v>
      </c>
      <c r="H33" s="22" t="s">
        <v>42</v>
      </c>
      <c r="I33" s="3">
        <f t="shared" si="0"/>
        <v>282881</v>
      </c>
      <c r="J33" s="3"/>
      <c r="K33" s="4"/>
      <c r="L33" s="5">
        <v>0.6</v>
      </c>
      <c r="M33" s="23" t="s">
        <v>39</v>
      </c>
      <c r="N33" s="6">
        <f>VLOOKUP($M33,Plan2!$J$4:$Q$30,2,FALSE)</f>
        <v>18</v>
      </c>
      <c r="O33" s="7" t="str">
        <f>VLOOKUP($M33,Plan2!$J$4:$Q$30,3,FALSE)</f>
        <v>+</v>
      </c>
      <c r="P33" s="8">
        <f>VLOOKUP($M33,Plan2!$J$4:$Q$30,4,FALSE)</f>
        <v>940</v>
      </c>
      <c r="Q33" s="9" t="str">
        <f>VLOOKUP($M33,Plan2!$J$4:$Q$30,5,FALSE)</f>
        <v>A</v>
      </c>
      <c r="R33" s="10">
        <f>VLOOKUP($M33,Plan2!$J$4:$Q$30,6,FALSE)</f>
        <v>19</v>
      </c>
      <c r="S33" s="7" t="str">
        <f>VLOOKUP($M33,Plan2!$J$4:$Q$30,7,FALSE)</f>
        <v>+</v>
      </c>
      <c r="T33" s="8">
        <f>VLOOKUP($M33,Plan2!$J$4:$Q$30,8,FALSE)</f>
        <v>800</v>
      </c>
      <c r="U33" s="2"/>
      <c r="V33" s="11" t="s">
        <v>81</v>
      </c>
      <c r="W33">
        <v>29</v>
      </c>
      <c r="Z33">
        <v>282881</v>
      </c>
    </row>
    <row r="34" spans="1:26" x14ac:dyDescent="0.25">
      <c r="A34" s="6">
        <f>VLOOKUP($H34,Plan2!$A$4:$H$30,2,FALSE)</f>
        <v>19</v>
      </c>
      <c r="B34" s="7" t="str">
        <f>VLOOKUP($H34,Plan2!$A$4:$H$30,3,FALSE)</f>
        <v>+</v>
      </c>
      <c r="C34" s="13">
        <f>VLOOKUP($H34,Plan2!$A$4:$H$30,4,FALSE)</f>
        <v>780</v>
      </c>
      <c r="D34" s="9" t="str">
        <f>VLOOKUP($H34,Plan2!$A$4:$H$30,5,FALSE)</f>
        <v>A</v>
      </c>
      <c r="E34" s="10">
        <f>VLOOKUP($H34,Plan2!$A$4:$H$30,6,FALSE)</f>
        <v>22</v>
      </c>
      <c r="F34" s="7" t="str">
        <f>VLOOKUP($H34,Plan2!$A$4:$H$30,7,FALSE)</f>
        <v>+</v>
      </c>
      <c r="G34" s="13">
        <f>VLOOKUP($H34,Plan2!$A$4:$H$30,8,FALSE)</f>
        <v>440</v>
      </c>
      <c r="H34" s="22" t="s">
        <v>42</v>
      </c>
      <c r="I34" s="3">
        <f t="shared" si="0"/>
        <v>29857</v>
      </c>
      <c r="J34" s="3"/>
      <c r="K34" s="4"/>
      <c r="L34" s="5">
        <v>0.2</v>
      </c>
      <c r="M34" s="23" t="s">
        <v>45</v>
      </c>
      <c r="N34" s="6">
        <f>VLOOKUP($M34,Plan2!$J$4:$Q$30,2,FALSE)</f>
        <v>22</v>
      </c>
      <c r="O34" s="7" t="str">
        <f>VLOOKUP($M34,Plan2!$J$4:$Q$30,3,FALSE)</f>
        <v>+</v>
      </c>
      <c r="P34" s="8">
        <f>VLOOKUP($M34,Plan2!$J$4:$Q$30,4,FALSE)</f>
        <v>400</v>
      </c>
      <c r="Q34" s="9" t="str">
        <f>VLOOKUP($M34,Plan2!$J$4:$Q$30,5,FALSE)</f>
        <v>A</v>
      </c>
      <c r="R34" s="10">
        <f>VLOOKUP($M34,Plan2!$J$4:$Q$30,6,FALSE)</f>
        <v>23</v>
      </c>
      <c r="S34" s="7" t="str">
        <f>VLOOKUP($M34,Plan2!$J$4:$Q$30,7,FALSE)</f>
        <v>+</v>
      </c>
      <c r="T34" s="8">
        <f>VLOOKUP($M34,Plan2!$J$4:$Q$30,8,FALSE)</f>
        <v>780</v>
      </c>
      <c r="U34" s="2"/>
      <c r="V34" s="11" t="s">
        <v>81</v>
      </c>
      <c r="W34">
        <v>30</v>
      </c>
      <c r="Z34">
        <v>29857</v>
      </c>
    </row>
    <row r="35" spans="1:26" x14ac:dyDescent="0.25">
      <c r="A35" s="6">
        <f>VLOOKUP($H35,Plan2!$A$4:$H$30,2,FALSE)</f>
        <v>23</v>
      </c>
      <c r="B35" s="7" t="str">
        <f>VLOOKUP($H35,Plan2!$A$4:$H$30,3,FALSE)</f>
        <v>+</v>
      </c>
      <c r="C35" s="13">
        <f>VLOOKUP($H35,Plan2!$A$4:$H$30,4,FALSE)</f>
        <v>740</v>
      </c>
      <c r="D35" s="9" t="str">
        <f>VLOOKUP($H35,Plan2!$A$4:$H$30,5,FALSE)</f>
        <v>A</v>
      </c>
      <c r="E35" s="10">
        <f>VLOOKUP($H35,Plan2!$A$4:$H$30,6,FALSE)</f>
        <v>23</v>
      </c>
      <c r="F35" s="7" t="str">
        <f>VLOOKUP($H35,Plan2!$A$4:$H$30,7,FALSE)</f>
        <v>+</v>
      </c>
      <c r="G35" s="13">
        <f>VLOOKUP($H35,Plan2!$A$4:$H$30,8,FALSE)</f>
        <v>840</v>
      </c>
      <c r="H35" s="22" t="s">
        <v>46</v>
      </c>
      <c r="I35" s="3">
        <f t="shared" si="0"/>
        <v>2372</v>
      </c>
      <c r="J35" s="3"/>
      <c r="K35" s="4"/>
      <c r="L35" s="5">
        <v>0.1</v>
      </c>
      <c r="M35" s="23" t="s">
        <v>45</v>
      </c>
      <c r="N35" s="6">
        <f>VLOOKUP($M35,Plan2!$J$4:$Q$30,2,FALSE)</f>
        <v>22</v>
      </c>
      <c r="O35" s="7" t="str">
        <f>VLOOKUP($M35,Plan2!$J$4:$Q$30,3,FALSE)</f>
        <v>+</v>
      </c>
      <c r="P35" s="8">
        <f>VLOOKUP($M35,Plan2!$J$4:$Q$30,4,FALSE)</f>
        <v>400</v>
      </c>
      <c r="Q35" s="9" t="str">
        <f>VLOOKUP($M35,Plan2!$J$4:$Q$30,5,FALSE)</f>
        <v>A</v>
      </c>
      <c r="R35" s="10">
        <f>VLOOKUP($M35,Plan2!$J$4:$Q$30,6,FALSE)</f>
        <v>23</v>
      </c>
      <c r="S35" s="7" t="str">
        <f>VLOOKUP($M35,Plan2!$J$4:$Q$30,7,FALSE)</f>
        <v>+</v>
      </c>
      <c r="T35" s="8">
        <f>VLOOKUP($M35,Plan2!$J$4:$Q$30,8,FALSE)</f>
        <v>780</v>
      </c>
      <c r="U35" s="2"/>
      <c r="V35" s="11" t="s">
        <v>81</v>
      </c>
      <c r="W35">
        <v>31</v>
      </c>
      <c r="Z35">
        <v>2372</v>
      </c>
    </row>
    <row r="36" spans="1:26" x14ac:dyDescent="0.25">
      <c r="A36" s="6">
        <f>VLOOKUP($H36,Plan2!$A$4:$H$30,2,FALSE)</f>
        <v>25</v>
      </c>
      <c r="B36" s="7" t="str">
        <f>VLOOKUP($H36,Plan2!$A$4:$H$30,3,FALSE)</f>
        <v>+</v>
      </c>
      <c r="C36" s="13">
        <f>VLOOKUP($H36,Plan2!$A$4:$H$30,4,FALSE)</f>
        <v>500</v>
      </c>
      <c r="D36" s="9" t="str">
        <f>VLOOKUP($H36,Plan2!$A$4:$H$30,5,FALSE)</f>
        <v>A</v>
      </c>
      <c r="E36" s="10">
        <f>VLOOKUP($H36,Plan2!$A$4:$H$30,6,FALSE)</f>
        <v>26</v>
      </c>
      <c r="F36" s="7" t="str">
        <f>VLOOKUP($H36,Plan2!$A$4:$H$30,7,FALSE)</f>
        <v>+</v>
      </c>
      <c r="G36" s="13">
        <f>VLOOKUP($H36,Plan2!$A$4:$H$30,8,FALSE)</f>
        <v>740</v>
      </c>
      <c r="H36" s="22" t="s">
        <v>50</v>
      </c>
      <c r="I36" s="3">
        <f t="shared" si="0"/>
        <v>420785.58999999997</v>
      </c>
      <c r="J36" s="3">
        <v>58270.41</v>
      </c>
      <c r="K36" s="4"/>
      <c r="L36" s="5">
        <v>3</v>
      </c>
      <c r="M36" s="23" t="s">
        <v>45</v>
      </c>
      <c r="N36" s="6">
        <f>VLOOKUP($M36,Plan2!$J$4:$Q$30,2,FALSE)</f>
        <v>22</v>
      </c>
      <c r="O36" s="7" t="str">
        <f>VLOOKUP($M36,Plan2!$J$4:$Q$30,3,FALSE)</f>
        <v>+</v>
      </c>
      <c r="P36" s="8">
        <f>VLOOKUP($M36,Plan2!$J$4:$Q$30,4,FALSE)</f>
        <v>400</v>
      </c>
      <c r="Q36" s="9" t="str">
        <f>VLOOKUP($M36,Plan2!$J$4:$Q$30,5,FALSE)</f>
        <v>A</v>
      </c>
      <c r="R36" s="10">
        <f>VLOOKUP($M36,Plan2!$J$4:$Q$30,6,FALSE)</f>
        <v>23</v>
      </c>
      <c r="S36" s="7" t="str">
        <f>VLOOKUP($M36,Plan2!$J$4:$Q$30,7,FALSE)</f>
        <v>+</v>
      </c>
      <c r="T36" s="8">
        <f>VLOOKUP($M36,Plan2!$J$4:$Q$30,8,FALSE)</f>
        <v>780</v>
      </c>
      <c r="U36" s="2"/>
      <c r="V36" s="11" t="s">
        <v>81</v>
      </c>
      <c r="W36">
        <v>32</v>
      </c>
      <c r="Z36">
        <v>479056</v>
      </c>
    </row>
    <row r="37" spans="1:26" x14ac:dyDescent="0.25">
      <c r="A37" s="6">
        <f>VLOOKUP($H37,Plan2!$A$4:$H$30,2,FALSE)</f>
        <v>24</v>
      </c>
      <c r="B37" s="7" t="str">
        <f>VLOOKUP($H37,Plan2!$A$4:$H$30,3,FALSE)</f>
        <v>+</v>
      </c>
      <c r="C37" s="13">
        <f>VLOOKUP($H37,Plan2!$A$4:$H$30,4,FALSE)</f>
        <v>980</v>
      </c>
      <c r="D37" s="9" t="str">
        <f>VLOOKUP($H37,Plan2!$A$4:$H$30,5,FALSE)</f>
        <v>A</v>
      </c>
      <c r="E37" s="10">
        <f>VLOOKUP($H37,Plan2!$A$4:$H$30,6,FALSE)</f>
        <v>25</v>
      </c>
      <c r="F37" s="7" t="str">
        <f>VLOOKUP($H37,Plan2!$A$4:$H$30,7,FALSE)</f>
        <v>+</v>
      </c>
      <c r="G37" s="13">
        <f>VLOOKUP($H37,Plan2!$A$4:$H$30,8,FALSE)</f>
        <v>100</v>
      </c>
      <c r="H37" s="22" t="s">
        <v>47</v>
      </c>
      <c r="I37" s="3">
        <f t="shared" si="0"/>
        <v>13413</v>
      </c>
      <c r="J37" s="3"/>
      <c r="K37" s="4"/>
      <c r="L37" s="5">
        <v>0.1</v>
      </c>
      <c r="M37" s="23" t="s">
        <v>48</v>
      </c>
      <c r="N37" s="6">
        <f>VLOOKUP($M37,Plan2!$J$4:$Q$30,2,FALSE)</f>
        <v>23</v>
      </c>
      <c r="O37" s="7" t="str">
        <f>VLOOKUP($M37,Plan2!$J$4:$Q$30,3,FALSE)</f>
        <v>+</v>
      </c>
      <c r="P37" s="8">
        <f>VLOOKUP($M37,Plan2!$J$4:$Q$30,4,FALSE)</f>
        <v>820</v>
      </c>
      <c r="Q37" s="9" t="str">
        <f>VLOOKUP($M37,Plan2!$J$4:$Q$30,5,FALSE)</f>
        <v>A</v>
      </c>
      <c r="R37" s="10">
        <f>VLOOKUP($M37,Plan2!$J$4:$Q$30,6,FALSE)</f>
        <v>25</v>
      </c>
      <c r="S37" s="7" t="str">
        <f>VLOOKUP($M37,Plan2!$J$4:$Q$30,7,FALSE)</f>
        <v>+</v>
      </c>
      <c r="T37" s="8">
        <f>VLOOKUP($M37,Plan2!$J$4:$Q$30,8,FALSE)</f>
        <v>20</v>
      </c>
      <c r="U37" s="2"/>
      <c r="V37" s="11" t="s">
        <v>81</v>
      </c>
      <c r="W37">
        <v>33</v>
      </c>
      <c r="Z37">
        <v>13413</v>
      </c>
    </row>
    <row r="38" spans="1:26" x14ac:dyDescent="0.25">
      <c r="A38" s="6">
        <f>VLOOKUP($H38,Plan2!$A$4:$H$30,2,FALSE)</f>
        <v>25</v>
      </c>
      <c r="B38" s="7" t="str">
        <f>VLOOKUP($H38,Plan2!$A$4:$H$30,3,FALSE)</f>
        <v>+</v>
      </c>
      <c r="C38" s="13">
        <f>VLOOKUP($H38,Plan2!$A$4:$H$30,4,FALSE)</f>
        <v>500</v>
      </c>
      <c r="D38" s="9" t="str">
        <f>VLOOKUP($H38,Plan2!$A$4:$H$30,5,FALSE)</f>
        <v>A</v>
      </c>
      <c r="E38" s="10">
        <f>VLOOKUP($H38,Plan2!$A$4:$H$30,6,FALSE)</f>
        <v>26</v>
      </c>
      <c r="F38" s="7" t="str">
        <f>VLOOKUP($H38,Plan2!$A$4:$H$30,7,FALSE)</f>
        <v>+</v>
      </c>
      <c r="G38" s="13">
        <f>VLOOKUP($H38,Plan2!$A$4:$H$30,8,FALSE)</f>
        <v>740</v>
      </c>
      <c r="H38" s="22" t="s">
        <v>50</v>
      </c>
      <c r="I38" s="3">
        <f t="shared" si="0"/>
        <v>417153.61</v>
      </c>
      <c r="J38" s="3">
        <v>68155.39</v>
      </c>
      <c r="K38" s="4"/>
      <c r="L38" s="5">
        <v>1.7</v>
      </c>
      <c r="M38" s="23" t="s">
        <v>48</v>
      </c>
      <c r="N38" s="6">
        <f>VLOOKUP($M38,Plan2!$J$4:$Q$30,2,FALSE)</f>
        <v>23</v>
      </c>
      <c r="O38" s="7" t="str">
        <f>VLOOKUP($M38,Plan2!$J$4:$Q$30,3,FALSE)</f>
        <v>+</v>
      </c>
      <c r="P38" s="8">
        <f>VLOOKUP($M38,Plan2!$J$4:$Q$30,4,FALSE)</f>
        <v>820</v>
      </c>
      <c r="Q38" s="9" t="str">
        <f>VLOOKUP($M38,Plan2!$J$4:$Q$30,5,FALSE)</f>
        <v>A</v>
      </c>
      <c r="R38" s="10">
        <f>VLOOKUP($M38,Plan2!$J$4:$Q$30,6,FALSE)</f>
        <v>25</v>
      </c>
      <c r="S38" s="7" t="str">
        <f>VLOOKUP($M38,Plan2!$J$4:$Q$30,7,FALSE)</f>
        <v>+</v>
      </c>
      <c r="T38" s="8">
        <f>VLOOKUP($M38,Plan2!$J$4:$Q$30,8,FALSE)</f>
        <v>20</v>
      </c>
      <c r="U38" s="2"/>
      <c r="V38" s="11" t="s">
        <v>81</v>
      </c>
      <c r="W38">
        <v>34</v>
      </c>
      <c r="Z38">
        <v>485309</v>
      </c>
    </row>
    <row r="39" spans="1:26" x14ac:dyDescent="0.25">
      <c r="A39" s="6">
        <f>VLOOKUP($H39,Plan2!$A$4:$H$30,2,FALSE)</f>
        <v>25</v>
      </c>
      <c r="B39" s="7" t="str">
        <f>VLOOKUP($H39,Plan2!$A$4:$H$30,3,FALSE)</f>
        <v>+</v>
      </c>
      <c r="C39" s="13">
        <f>VLOOKUP($H39,Plan2!$A$4:$H$30,4,FALSE)</f>
        <v>500</v>
      </c>
      <c r="D39" s="9" t="str">
        <f>VLOOKUP($H39,Plan2!$A$4:$H$30,5,FALSE)</f>
        <v>A</v>
      </c>
      <c r="E39" s="10">
        <f>VLOOKUP($H39,Plan2!$A$4:$H$30,6,FALSE)</f>
        <v>26</v>
      </c>
      <c r="F39" s="7" t="str">
        <f>VLOOKUP($H39,Plan2!$A$4:$H$30,7,FALSE)</f>
        <v>+</v>
      </c>
      <c r="G39" s="13">
        <f>VLOOKUP($H39,Plan2!$A$4:$H$30,8,FALSE)</f>
        <v>740</v>
      </c>
      <c r="H39" s="22" t="s">
        <v>50</v>
      </c>
      <c r="I39" s="3">
        <f t="shared" si="0"/>
        <v>214442.72</v>
      </c>
      <c r="J39" s="3">
        <v>6239.28</v>
      </c>
      <c r="K39" s="4"/>
      <c r="L39" s="5">
        <v>0.4</v>
      </c>
      <c r="M39" s="23" t="s">
        <v>49</v>
      </c>
      <c r="N39" s="6">
        <f>VLOOKUP($M39,Plan2!$J$4:$Q$30,2,FALSE)</f>
        <v>25</v>
      </c>
      <c r="O39" s="7" t="str">
        <f>VLOOKUP($M39,Plan2!$J$4:$Q$30,3,FALSE)</f>
        <v>+</v>
      </c>
      <c r="P39" s="8">
        <f>VLOOKUP($M39,Plan2!$J$4:$Q$30,4,FALSE)</f>
        <v>80</v>
      </c>
      <c r="Q39" s="9" t="str">
        <f>VLOOKUP($M39,Plan2!$J$4:$Q$30,5,FALSE)</f>
        <v>A</v>
      </c>
      <c r="R39" s="10">
        <f>VLOOKUP($M39,Plan2!$J$4:$Q$30,6,FALSE)</f>
        <v>25</v>
      </c>
      <c r="S39" s="7" t="str">
        <f>VLOOKUP($M39,Plan2!$J$4:$Q$30,7,FALSE)</f>
        <v>+</v>
      </c>
      <c r="T39" s="8">
        <f>VLOOKUP($M39,Plan2!$J$4:$Q$30,8,FALSE)</f>
        <v>520</v>
      </c>
      <c r="U39" s="2"/>
      <c r="V39" s="11" t="s">
        <v>81</v>
      </c>
      <c r="W39">
        <v>35</v>
      </c>
      <c r="Z39">
        <v>220682</v>
      </c>
    </row>
    <row r="40" spans="1:26" x14ac:dyDescent="0.25">
      <c r="A40" s="6">
        <f>VLOOKUP($H40,Plan2!$A$4:$H$30,2,FALSE)</f>
        <v>26</v>
      </c>
      <c r="B40" s="7" t="str">
        <f>VLOOKUP($H40,Plan2!$A$4:$H$30,3,FALSE)</f>
        <v>+</v>
      </c>
      <c r="C40" s="13">
        <f>VLOOKUP($H40,Plan2!$A$4:$H$30,4,FALSE)</f>
        <v>800</v>
      </c>
      <c r="D40" s="9" t="str">
        <f>VLOOKUP($H40,Plan2!$A$4:$H$30,5,FALSE)</f>
        <v>A</v>
      </c>
      <c r="E40" s="10">
        <f>VLOOKUP($H40,Plan2!$A$4:$H$30,6,FALSE)</f>
        <v>28</v>
      </c>
      <c r="F40" s="7" t="str">
        <f>VLOOKUP($H40,Plan2!$A$4:$H$30,7,FALSE)</f>
        <v>+</v>
      </c>
      <c r="G40" s="13">
        <f>VLOOKUP($H40,Plan2!$A$4:$H$30,8,FALSE)</f>
        <v>60</v>
      </c>
      <c r="H40" s="22" t="s">
        <v>51</v>
      </c>
      <c r="I40" s="3">
        <f t="shared" si="0"/>
        <v>149061</v>
      </c>
      <c r="J40" s="3"/>
      <c r="K40" s="4"/>
      <c r="L40" s="5">
        <v>4.2</v>
      </c>
      <c r="M40" s="23" t="s">
        <v>45</v>
      </c>
      <c r="N40" s="6">
        <f>VLOOKUP($M40,Plan2!$J$4:$Q$30,2,FALSE)</f>
        <v>22</v>
      </c>
      <c r="O40" s="7" t="str">
        <f>VLOOKUP($M40,Plan2!$J$4:$Q$30,3,FALSE)</f>
        <v>+</v>
      </c>
      <c r="P40" s="8">
        <f>VLOOKUP($M40,Plan2!$J$4:$Q$30,4,FALSE)</f>
        <v>400</v>
      </c>
      <c r="Q40" s="9" t="str">
        <f>VLOOKUP($M40,Plan2!$J$4:$Q$30,5,FALSE)</f>
        <v>A</v>
      </c>
      <c r="R40" s="10">
        <f>VLOOKUP($M40,Plan2!$J$4:$Q$30,6,FALSE)</f>
        <v>23</v>
      </c>
      <c r="S40" s="7" t="str">
        <f>VLOOKUP($M40,Plan2!$J$4:$Q$30,7,FALSE)</f>
        <v>+</v>
      </c>
      <c r="T40" s="8">
        <f>VLOOKUP($M40,Plan2!$J$4:$Q$30,8,FALSE)</f>
        <v>780</v>
      </c>
      <c r="U40" s="2"/>
      <c r="V40" s="11" t="s">
        <v>81</v>
      </c>
      <c r="W40">
        <v>36</v>
      </c>
      <c r="Z40">
        <v>149061</v>
      </c>
    </row>
    <row r="41" spans="1:26" x14ac:dyDescent="0.25">
      <c r="A41" s="6">
        <f>VLOOKUP($H41,Plan2!$A$4:$H$30,2,FALSE)</f>
        <v>26</v>
      </c>
      <c r="B41" s="7" t="str">
        <f>VLOOKUP($H41,Plan2!$A$4:$H$30,3,FALSE)</f>
        <v>+</v>
      </c>
      <c r="C41" s="13">
        <f>VLOOKUP($H41,Plan2!$A$4:$H$30,4,FALSE)</f>
        <v>800</v>
      </c>
      <c r="D41" s="9" t="str">
        <f>VLOOKUP($H41,Plan2!$A$4:$H$30,5,FALSE)</f>
        <v>A</v>
      </c>
      <c r="E41" s="10">
        <f>VLOOKUP($H41,Plan2!$A$4:$H$30,6,FALSE)</f>
        <v>28</v>
      </c>
      <c r="F41" s="7" t="str">
        <f>VLOOKUP($H41,Plan2!$A$4:$H$30,7,FALSE)</f>
        <v>+</v>
      </c>
      <c r="G41" s="13">
        <f>VLOOKUP($H41,Plan2!$A$4:$H$30,8,FALSE)</f>
        <v>60</v>
      </c>
      <c r="H41" s="22" t="s">
        <v>51</v>
      </c>
      <c r="I41" s="3">
        <f t="shared" si="0"/>
        <v>8156</v>
      </c>
      <c r="J41" s="3"/>
      <c r="K41" s="4"/>
      <c r="L41" s="5">
        <v>0.1</v>
      </c>
      <c r="M41" s="23" t="s">
        <v>43</v>
      </c>
      <c r="N41" s="6">
        <f>VLOOKUP($M41,Plan2!$J$4:$Q$30,2,FALSE)</f>
        <v>26</v>
      </c>
      <c r="O41" s="7" t="str">
        <f>VLOOKUP($M41,Plan2!$J$4:$Q$30,3,FALSE)</f>
        <v>+</v>
      </c>
      <c r="P41" s="8">
        <f>VLOOKUP($M41,Plan2!$J$4:$Q$30,4,FALSE)</f>
        <v>720</v>
      </c>
      <c r="Q41" s="9" t="str">
        <f>VLOOKUP($M41,Plan2!$J$4:$Q$30,5,FALSE)</f>
        <v>A</v>
      </c>
      <c r="R41" s="10">
        <f>VLOOKUP($M41,Plan2!$J$4:$Q$30,6,FALSE)</f>
        <v>26</v>
      </c>
      <c r="S41" s="7" t="str">
        <f>VLOOKUP($M41,Plan2!$J$4:$Q$30,7,FALSE)</f>
        <v>+</v>
      </c>
      <c r="T41" s="8">
        <f>VLOOKUP($M41,Plan2!$J$4:$Q$30,8,FALSE)</f>
        <v>820</v>
      </c>
      <c r="U41" s="2"/>
      <c r="V41" s="11" t="s">
        <v>81</v>
      </c>
      <c r="W41">
        <v>37</v>
      </c>
      <c r="Z41">
        <v>8156</v>
      </c>
    </row>
    <row r="42" spans="1:26" x14ac:dyDescent="0.25">
      <c r="A42" s="6">
        <f>VLOOKUP($H42,Plan2!$A$4:$H$30,2,FALSE)</f>
        <v>26</v>
      </c>
      <c r="B42" s="7" t="str">
        <f>VLOOKUP($H42,Plan2!$A$4:$H$30,3,FALSE)</f>
        <v>+</v>
      </c>
      <c r="C42" s="13">
        <f>VLOOKUP($H42,Plan2!$A$4:$H$30,4,FALSE)</f>
        <v>800</v>
      </c>
      <c r="D42" s="9" t="str">
        <f>VLOOKUP($H42,Plan2!$A$4:$H$30,5,FALSE)</f>
        <v>A</v>
      </c>
      <c r="E42" s="10">
        <f>VLOOKUP($H42,Plan2!$A$4:$H$30,6,FALSE)</f>
        <v>28</v>
      </c>
      <c r="F42" s="7" t="str">
        <f>VLOOKUP($H42,Plan2!$A$4:$H$30,7,FALSE)</f>
        <v>+</v>
      </c>
      <c r="G42" s="13">
        <f>VLOOKUP($H42,Plan2!$A$4:$H$30,8,FALSE)</f>
        <v>60</v>
      </c>
      <c r="H42" s="22" t="s">
        <v>51</v>
      </c>
      <c r="I42" s="3">
        <f t="shared" si="0"/>
        <v>197726.13</v>
      </c>
      <c r="J42" s="3">
        <v>9590.8700000000008</v>
      </c>
      <c r="K42" s="4"/>
      <c r="L42" s="5">
        <v>0.4</v>
      </c>
      <c r="M42" s="23" t="s">
        <v>44</v>
      </c>
      <c r="N42" s="6">
        <f>VLOOKUP($M42,Plan2!$J$4:$Q$30,2,FALSE)</f>
        <v>28</v>
      </c>
      <c r="O42" s="7" t="str">
        <f>VLOOKUP($M42,Plan2!$J$4:$Q$30,3,FALSE)</f>
        <v>+</v>
      </c>
      <c r="P42" s="8">
        <f>VLOOKUP($M42,Plan2!$J$4:$Q$30,4,FALSE)</f>
        <v>40</v>
      </c>
      <c r="Q42" s="9" t="str">
        <f>VLOOKUP($M42,Plan2!$J$4:$Q$30,5,FALSE)</f>
        <v>A</v>
      </c>
      <c r="R42" s="10">
        <f>VLOOKUP($M42,Plan2!$J$4:$Q$30,6,FALSE)</f>
        <v>28</v>
      </c>
      <c r="S42" s="7" t="str">
        <f>VLOOKUP($M42,Plan2!$J$4:$Q$30,7,FALSE)</f>
        <v>+</v>
      </c>
      <c r="T42" s="8">
        <f>VLOOKUP($M42,Plan2!$J$4:$Q$30,8,FALSE)</f>
        <v>420</v>
      </c>
      <c r="U42" s="2"/>
      <c r="V42" s="11" t="s">
        <v>81</v>
      </c>
      <c r="W42">
        <v>38</v>
      </c>
      <c r="Z42">
        <v>207317</v>
      </c>
    </row>
    <row r="43" spans="1:26" x14ac:dyDescent="0.25">
      <c r="A43" s="6">
        <f>VLOOKUP($H43,Plan2!$A$4:$H$30,2,FALSE)</f>
        <v>26</v>
      </c>
      <c r="B43" s="7" t="str">
        <f>VLOOKUP($H43,Plan2!$A$4:$H$30,3,FALSE)</f>
        <v>+</v>
      </c>
      <c r="C43" s="13">
        <f>VLOOKUP($H43,Plan2!$A$4:$H$30,4,FALSE)</f>
        <v>800</v>
      </c>
      <c r="D43" s="9" t="str">
        <f>VLOOKUP($H43,Plan2!$A$4:$H$30,5,FALSE)</f>
        <v>A</v>
      </c>
      <c r="E43" s="10">
        <f>VLOOKUP($H43,Plan2!$A$4:$H$30,6,FALSE)</f>
        <v>28</v>
      </c>
      <c r="F43" s="7" t="str">
        <f>VLOOKUP($H43,Plan2!$A$4:$H$30,7,FALSE)</f>
        <v>+</v>
      </c>
      <c r="G43" s="13">
        <f>VLOOKUP($H43,Plan2!$A$4:$H$30,8,FALSE)</f>
        <v>60</v>
      </c>
      <c r="H43" s="22" t="s">
        <v>51</v>
      </c>
      <c r="I43" s="3">
        <f t="shared" si="0"/>
        <v>359437.46</v>
      </c>
      <c r="J43" s="3">
        <v>29726.54</v>
      </c>
      <c r="K43" s="4"/>
      <c r="L43" s="5">
        <v>1.4</v>
      </c>
      <c r="M43" s="23" t="s">
        <v>53</v>
      </c>
      <c r="N43" s="6">
        <f>VLOOKUP($M43,Plan2!$J$4:$Q$30,2,FALSE)</f>
        <v>28</v>
      </c>
      <c r="O43" s="7" t="str">
        <f>VLOOKUP($M43,Plan2!$J$4:$Q$30,3,FALSE)</f>
        <v>+</v>
      </c>
      <c r="P43" s="8">
        <f>VLOOKUP($M43,Plan2!$J$4:$Q$30,4,FALSE)</f>
        <v>580</v>
      </c>
      <c r="Q43" s="9" t="str">
        <f>VLOOKUP($M43,Plan2!$J$4:$Q$30,5,FALSE)</f>
        <v>A</v>
      </c>
      <c r="R43" s="10">
        <f>VLOOKUP($M43,Plan2!$J$4:$Q$30,6,FALSE)</f>
        <v>29</v>
      </c>
      <c r="S43" s="7" t="str">
        <f>VLOOKUP($M43,Plan2!$J$4:$Q$30,7,FALSE)</f>
        <v>+</v>
      </c>
      <c r="T43" s="8">
        <f>VLOOKUP($M43,Plan2!$J$4:$Q$30,8,FALSE)</f>
        <v>720</v>
      </c>
      <c r="U43" s="2"/>
      <c r="V43" s="11" t="s">
        <v>81</v>
      </c>
      <c r="W43">
        <v>39</v>
      </c>
      <c r="Z43">
        <v>389164</v>
      </c>
    </row>
    <row r="44" spans="1:26" x14ac:dyDescent="0.25">
      <c r="A44" s="6">
        <f>VLOOKUP($H44,Plan2!$A$4:$H$30,2,FALSE)</f>
        <v>28</v>
      </c>
      <c r="B44" s="7" t="str">
        <f>VLOOKUP($H44,Plan2!$A$4:$H$30,3,FALSE)</f>
        <v>+</v>
      </c>
      <c r="C44" s="13">
        <f>VLOOKUP($H44,Plan2!$A$4:$H$30,4,FALSE)</f>
        <v>380</v>
      </c>
      <c r="D44" s="9" t="str">
        <f>VLOOKUP($H44,Plan2!$A$4:$H$30,5,FALSE)</f>
        <v>A</v>
      </c>
      <c r="E44" s="10">
        <f>VLOOKUP($H44,Plan2!$A$4:$H$30,6,FALSE)</f>
        <v>28</v>
      </c>
      <c r="F44" s="7" t="str">
        <f>VLOOKUP($H44,Plan2!$A$4:$H$30,7,FALSE)</f>
        <v>+</v>
      </c>
      <c r="G44" s="13">
        <f>VLOOKUP($H44,Plan2!$A$4:$H$30,8,FALSE)</f>
        <v>620</v>
      </c>
      <c r="H44" s="22" t="s">
        <v>52</v>
      </c>
      <c r="I44" s="3">
        <f t="shared" si="0"/>
        <v>41315</v>
      </c>
      <c r="J44" s="3"/>
      <c r="K44" s="4"/>
      <c r="L44" s="5">
        <v>0.3</v>
      </c>
      <c r="M44" s="23" t="s">
        <v>53</v>
      </c>
      <c r="N44" s="6">
        <f>VLOOKUP($M44,Plan2!$J$4:$Q$30,2,FALSE)</f>
        <v>28</v>
      </c>
      <c r="O44" s="7" t="str">
        <f>VLOOKUP($M44,Plan2!$J$4:$Q$30,3,FALSE)</f>
        <v>+</v>
      </c>
      <c r="P44" s="8">
        <f>VLOOKUP($M44,Plan2!$J$4:$Q$30,4,FALSE)</f>
        <v>580</v>
      </c>
      <c r="Q44" s="9" t="str">
        <f>VLOOKUP($M44,Plan2!$J$4:$Q$30,5,FALSE)</f>
        <v>A</v>
      </c>
      <c r="R44" s="10">
        <f>VLOOKUP($M44,Plan2!$J$4:$Q$30,6,FALSE)</f>
        <v>29</v>
      </c>
      <c r="S44" s="7" t="str">
        <f>VLOOKUP($M44,Plan2!$J$4:$Q$30,7,FALSE)</f>
        <v>+</v>
      </c>
      <c r="T44" s="8">
        <f>VLOOKUP($M44,Plan2!$J$4:$Q$30,8,FALSE)</f>
        <v>720</v>
      </c>
      <c r="U44" s="2"/>
      <c r="V44" s="11" t="s">
        <v>81</v>
      </c>
      <c r="W44">
        <v>40</v>
      </c>
      <c r="Z44">
        <v>41315</v>
      </c>
    </row>
    <row r="45" spans="1:26" x14ac:dyDescent="0.25">
      <c r="A45" s="6">
        <f>VLOOKUP($H45,Plan2!$A$4:$H$30,2,FALSE)</f>
        <v>30</v>
      </c>
      <c r="B45" s="7" t="str">
        <f>VLOOKUP($H45,Plan2!$A$4:$H$30,3,FALSE)</f>
        <v>+</v>
      </c>
      <c r="C45" s="13">
        <f>VLOOKUP($H45,Plan2!$A$4:$H$30,4,FALSE)</f>
        <v>220</v>
      </c>
      <c r="D45" s="9" t="str">
        <f>VLOOKUP($H45,Plan2!$A$4:$H$30,5,FALSE)</f>
        <v>A</v>
      </c>
      <c r="E45" s="10">
        <f>VLOOKUP($H45,Plan2!$A$4:$H$30,6,FALSE)</f>
        <v>30</v>
      </c>
      <c r="F45" s="7" t="str">
        <f>VLOOKUP($H45,Plan2!$A$4:$H$30,7,FALSE)</f>
        <v>+</v>
      </c>
      <c r="G45" s="13">
        <f>VLOOKUP($H45,Plan2!$A$4:$H$30,8,FALSE)</f>
        <v>580</v>
      </c>
      <c r="H45" s="22" t="s">
        <v>57</v>
      </c>
      <c r="I45" s="3">
        <f t="shared" si="0"/>
        <v>10057</v>
      </c>
      <c r="J45" s="3"/>
      <c r="K45" s="4"/>
      <c r="L45" s="5">
        <v>1</v>
      </c>
      <c r="M45" s="23" t="s">
        <v>53</v>
      </c>
      <c r="N45" s="6">
        <f>VLOOKUP($M45,Plan2!$J$4:$Q$30,2,FALSE)</f>
        <v>28</v>
      </c>
      <c r="O45" s="7" t="str">
        <f>VLOOKUP($M45,Plan2!$J$4:$Q$30,3,FALSE)</f>
        <v>+</v>
      </c>
      <c r="P45" s="8">
        <f>VLOOKUP($M45,Plan2!$J$4:$Q$30,4,FALSE)</f>
        <v>580</v>
      </c>
      <c r="Q45" s="9" t="str">
        <f>VLOOKUP($M45,Plan2!$J$4:$Q$30,5,FALSE)</f>
        <v>A</v>
      </c>
      <c r="R45" s="10">
        <f>VLOOKUP($M45,Plan2!$J$4:$Q$30,6,FALSE)</f>
        <v>29</v>
      </c>
      <c r="S45" s="7" t="str">
        <f>VLOOKUP($M45,Plan2!$J$4:$Q$30,7,FALSE)</f>
        <v>+</v>
      </c>
      <c r="T45" s="8">
        <f>VLOOKUP($M45,Plan2!$J$4:$Q$30,8,FALSE)</f>
        <v>720</v>
      </c>
      <c r="U45" s="2"/>
      <c r="V45" s="11" t="s">
        <v>81</v>
      </c>
      <c r="W45">
        <v>41</v>
      </c>
      <c r="Z45">
        <v>10057</v>
      </c>
    </row>
    <row r="46" spans="1:26" x14ac:dyDescent="0.25">
      <c r="A46" s="6">
        <f>VLOOKUP($H46,Plan2!$A$4:$H$30,2,FALSE)</f>
        <v>29</v>
      </c>
      <c r="B46" s="7" t="str">
        <f>VLOOKUP($H46,Plan2!$A$4:$H$30,3,FALSE)</f>
        <v>+</v>
      </c>
      <c r="C46" s="13">
        <f>VLOOKUP($H46,Plan2!$A$4:$H$30,4,FALSE)</f>
        <v>700</v>
      </c>
      <c r="D46" s="9" t="str">
        <f>VLOOKUP($H46,Plan2!$A$4:$H$30,5,FALSE)</f>
        <v>A</v>
      </c>
      <c r="E46" s="10">
        <f>VLOOKUP($H46,Plan2!$A$4:$H$30,6,FALSE)</f>
        <v>30</v>
      </c>
      <c r="F46" s="7" t="str">
        <f>VLOOKUP($H46,Plan2!$A$4:$H$30,7,FALSE)</f>
        <v>+</v>
      </c>
      <c r="G46" s="13">
        <f>VLOOKUP($H46,Plan2!$A$4:$H$30,8,FALSE)</f>
        <v>80</v>
      </c>
      <c r="H46" s="22" t="s">
        <v>54</v>
      </c>
      <c r="I46" s="3">
        <f t="shared" si="0"/>
        <v>53865</v>
      </c>
      <c r="J46" s="3"/>
      <c r="K46" s="4"/>
      <c r="L46" s="5">
        <v>0.3</v>
      </c>
      <c r="M46" s="23" t="s">
        <v>53</v>
      </c>
      <c r="N46" s="6">
        <f>VLOOKUP($M46,Plan2!$J$4:$Q$30,2,FALSE)</f>
        <v>28</v>
      </c>
      <c r="O46" s="7" t="str">
        <f>VLOOKUP($M46,Plan2!$J$4:$Q$30,3,FALSE)</f>
        <v>+</v>
      </c>
      <c r="P46" s="8">
        <f>VLOOKUP($M46,Plan2!$J$4:$Q$30,4,FALSE)</f>
        <v>580</v>
      </c>
      <c r="Q46" s="9" t="str">
        <f>VLOOKUP($M46,Plan2!$J$4:$Q$30,5,FALSE)</f>
        <v>A</v>
      </c>
      <c r="R46" s="10">
        <f>VLOOKUP($M46,Plan2!$J$4:$Q$30,6,FALSE)</f>
        <v>29</v>
      </c>
      <c r="S46" s="7" t="str">
        <f>VLOOKUP($M46,Plan2!$J$4:$Q$30,7,FALSE)</f>
        <v>+</v>
      </c>
      <c r="T46" s="8">
        <f>VLOOKUP($M46,Plan2!$J$4:$Q$30,8,FALSE)</f>
        <v>720</v>
      </c>
      <c r="U46" s="2"/>
      <c r="V46" s="11" t="s">
        <v>81</v>
      </c>
      <c r="W46">
        <v>42</v>
      </c>
      <c r="Z46">
        <v>53865</v>
      </c>
    </row>
    <row r="47" spans="1:26" x14ac:dyDescent="0.25">
      <c r="A47" s="6">
        <f>VLOOKUP($H47,Plan2!$A$4:$H$30,2,FALSE)</f>
        <v>30</v>
      </c>
      <c r="B47" s="7" t="str">
        <f>VLOOKUP($H47,Plan2!$A$4:$H$30,3,FALSE)</f>
        <v>+</v>
      </c>
      <c r="C47" s="13">
        <f>VLOOKUP($H47,Plan2!$A$4:$H$30,4,FALSE)</f>
        <v>680</v>
      </c>
      <c r="D47" s="9" t="str">
        <f>VLOOKUP($H47,Plan2!$A$4:$H$30,5,FALSE)</f>
        <v>A</v>
      </c>
      <c r="E47" s="10">
        <f>VLOOKUP($H47,Plan2!$A$4:$H$30,6,FALSE)</f>
        <v>32</v>
      </c>
      <c r="F47" s="7" t="str">
        <f>VLOOKUP($H47,Plan2!$A$4:$H$30,7,FALSE)</f>
        <v>+</v>
      </c>
      <c r="G47" s="13">
        <f>VLOOKUP($H47,Plan2!$A$4:$H$30,8,FALSE)</f>
        <v>220</v>
      </c>
      <c r="H47" s="22" t="s">
        <v>58</v>
      </c>
      <c r="I47" s="3">
        <f t="shared" si="0"/>
        <v>31103</v>
      </c>
      <c r="J47" s="3"/>
      <c r="K47" s="4"/>
      <c r="L47" s="5">
        <v>1.3</v>
      </c>
      <c r="M47" s="23" t="s">
        <v>53</v>
      </c>
      <c r="N47" s="6">
        <f>VLOOKUP($M47,Plan2!$J$4:$Q$30,2,FALSE)</f>
        <v>28</v>
      </c>
      <c r="O47" s="7" t="str">
        <f>VLOOKUP($M47,Plan2!$J$4:$Q$30,3,FALSE)</f>
        <v>+</v>
      </c>
      <c r="P47" s="8">
        <f>VLOOKUP($M47,Plan2!$J$4:$Q$30,4,FALSE)</f>
        <v>580</v>
      </c>
      <c r="Q47" s="9" t="str">
        <f>VLOOKUP($M47,Plan2!$J$4:$Q$30,5,FALSE)</f>
        <v>A</v>
      </c>
      <c r="R47" s="10">
        <f>VLOOKUP($M47,Plan2!$J$4:$Q$30,6,FALSE)</f>
        <v>29</v>
      </c>
      <c r="S47" s="7" t="str">
        <f>VLOOKUP($M47,Plan2!$J$4:$Q$30,7,FALSE)</f>
        <v>+</v>
      </c>
      <c r="T47" s="8">
        <f>VLOOKUP($M47,Plan2!$J$4:$Q$30,8,FALSE)</f>
        <v>720</v>
      </c>
      <c r="U47" s="2"/>
      <c r="V47" s="11" t="s">
        <v>81</v>
      </c>
      <c r="W47">
        <v>43</v>
      </c>
      <c r="Z47">
        <v>31103</v>
      </c>
    </row>
    <row r="48" spans="1:26" x14ac:dyDescent="0.25">
      <c r="A48" s="6">
        <f>VLOOKUP($H48,Plan2!$A$4:$H$30,2,FALSE)</f>
        <v>30</v>
      </c>
      <c r="B48" s="7" t="str">
        <f>VLOOKUP($H48,Plan2!$A$4:$H$30,3,FALSE)</f>
        <v>+</v>
      </c>
      <c r="C48" s="13">
        <f>VLOOKUP($H48,Plan2!$A$4:$H$30,4,FALSE)</f>
        <v>220</v>
      </c>
      <c r="D48" s="9" t="str">
        <f>VLOOKUP($H48,Plan2!$A$4:$H$30,5,FALSE)</f>
        <v>A</v>
      </c>
      <c r="E48" s="10">
        <f>VLOOKUP($H48,Plan2!$A$4:$H$30,6,FALSE)</f>
        <v>30</v>
      </c>
      <c r="F48" s="7" t="str">
        <f>VLOOKUP($H48,Plan2!$A$4:$H$30,7,FALSE)</f>
        <v>+</v>
      </c>
      <c r="G48" s="13">
        <f>VLOOKUP($H48,Plan2!$A$4:$H$30,8,FALSE)</f>
        <v>580</v>
      </c>
      <c r="H48" s="22" t="s">
        <v>57</v>
      </c>
      <c r="I48" s="3">
        <f t="shared" si="0"/>
        <v>16760</v>
      </c>
      <c r="J48" s="3"/>
      <c r="K48" s="4"/>
      <c r="L48" s="5">
        <v>0.2</v>
      </c>
      <c r="M48" s="23" t="s">
        <v>56</v>
      </c>
      <c r="N48" s="6">
        <f>VLOOKUP($M48,Plan2!$J$4:$Q$30,2,FALSE)</f>
        <v>30</v>
      </c>
      <c r="O48" s="7" t="str">
        <f>VLOOKUP($M48,Plan2!$J$4:$Q$30,3,FALSE)</f>
        <v>+</v>
      </c>
      <c r="P48" s="8">
        <f>VLOOKUP($M48,Plan2!$J$4:$Q$30,4,FALSE)</f>
        <v>60</v>
      </c>
      <c r="Q48" s="9" t="str">
        <f>VLOOKUP($M48,Plan2!$J$4:$Q$30,5,FALSE)</f>
        <v>A</v>
      </c>
      <c r="R48" s="10">
        <f>VLOOKUP($M48,Plan2!$J$4:$Q$30,6,FALSE)</f>
        <v>30</v>
      </c>
      <c r="S48" s="7" t="str">
        <f>VLOOKUP($M48,Plan2!$J$4:$Q$30,7,FALSE)</f>
        <v>+</v>
      </c>
      <c r="T48" s="8">
        <f>VLOOKUP($M48,Plan2!$J$4:$Q$30,8,FALSE)</f>
        <v>240</v>
      </c>
      <c r="U48" s="2"/>
      <c r="V48" s="11" t="s">
        <v>81</v>
      </c>
      <c r="W48">
        <v>44</v>
      </c>
      <c r="Z48">
        <v>16760</v>
      </c>
    </row>
    <row r="49" spans="1:26" x14ac:dyDescent="0.25">
      <c r="A49" s="6">
        <f>VLOOKUP($H49,Plan2!$A$4:$H$30,2,FALSE)</f>
        <v>30</v>
      </c>
      <c r="B49" s="7" t="str">
        <f>VLOOKUP($H49,Plan2!$A$4:$H$30,3,FALSE)</f>
        <v>+</v>
      </c>
      <c r="C49" s="13">
        <f>VLOOKUP($H49,Plan2!$A$4:$H$30,4,FALSE)</f>
        <v>680</v>
      </c>
      <c r="D49" s="9" t="str">
        <f>VLOOKUP($H49,Plan2!$A$4:$H$30,5,FALSE)</f>
        <v>A</v>
      </c>
      <c r="E49" s="10">
        <f>VLOOKUP($H49,Plan2!$A$4:$H$30,6,FALSE)</f>
        <v>32</v>
      </c>
      <c r="F49" s="7" t="str">
        <f>VLOOKUP($H49,Plan2!$A$4:$H$30,7,FALSE)</f>
        <v>+</v>
      </c>
      <c r="G49" s="13">
        <f>VLOOKUP($H49,Plan2!$A$4:$H$30,8,FALSE)</f>
        <v>220</v>
      </c>
      <c r="H49" s="22" t="s">
        <v>58</v>
      </c>
      <c r="I49" s="3">
        <f t="shared" si="0"/>
        <v>7902</v>
      </c>
      <c r="J49" s="3"/>
      <c r="K49" s="4"/>
      <c r="L49" s="5">
        <v>0.1</v>
      </c>
      <c r="M49" s="23" t="s">
        <v>55</v>
      </c>
      <c r="N49" s="6">
        <f>VLOOKUP($M49,Plan2!$J$4:$Q$30,2,FALSE)</f>
        <v>30</v>
      </c>
      <c r="O49" s="7" t="str">
        <f>VLOOKUP($M49,Plan2!$J$4:$Q$30,3,FALSE)</f>
        <v>+</v>
      </c>
      <c r="P49" s="8">
        <f>VLOOKUP($M49,Plan2!$J$4:$Q$30,4,FALSE)</f>
        <v>560</v>
      </c>
      <c r="Q49" s="9" t="str">
        <f>VLOOKUP($M49,Plan2!$J$4:$Q$30,5,FALSE)</f>
        <v>A</v>
      </c>
      <c r="R49" s="10">
        <f>VLOOKUP($M49,Plan2!$J$4:$Q$30,6,FALSE)</f>
        <v>30</v>
      </c>
      <c r="S49" s="7" t="str">
        <f>VLOOKUP($M49,Plan2!$J$4:$Q$30,7,FALSE)</f>
        <v>+</v>
      </c>
      <c r="T49" s="8">
        <f>VLOOKUP($M49,Plan2!$J$4:$Q$30,8,FALSE)</f>
        <v>700</v>
      </c>
      <c r="U49" s="2"/>
      <c r="V49" s="11" t="s">
        <v>81</v>
      </c>
      <c r="W49">
        <v>45</v>
      </c>
      <c r="Z49">
        <v>7902</v>
      </c>
    </row>
    <row r="50" spans="1:26" x14ac:dyDescent="0.25">
      <c r="A50" s="6">
        <f>VLOOKUP($H50,Plan2!$A$4:$H$30,2,FALSE)</f>
        <v>30</v>
      </c>
      <c r="B50" s="7" t="str">
        <f>VLOOKUP($H50,Plan2!$A$4:$H$30,3,FALSE)</f>
        <v>+</v>
      </c>
      <c r="C50" s="13">
        <f>VLOOKUP($H50,Plan2!$A$4:$H$30,4,FALSE)</f>
        <v>680</v>
      </c>
      <c r="D50" s="9" t="str">
        <f>VLOOKUP($H50,Plan2!$A$4:$H$30,5,FALSE)</f>
        <v>A</v>
      </c>
      <c r="E50" s="10">
        <f>VLOOKUP($H50,Plan2!$A$4:$H$30,6,FALSE)</f>
        <v>32</v>
      </c>
      <c r="F50" s="7" t="str">
        <f>VLOOKUP($H50,Plan2!$A$4:$H$30,7,FALSE)</f>
        <v>+</v>
      </c>
      <c r="G50" s="13">
        <f>VLOOKUP($H50,Plan2!$A$4:$H$30,8,FALSE)</f>
        <v>220</v>
      </c>
      <c r="H50" s="22" t="s">
        <v>58</v>
      </c>
      <c r="I50" s="3">
        <f t="shared" si="0"/>
        <v>194236</v>
      </c>
      <c r="J50" s="3"/>
      <c r="K50" s="4"/>
      <c r="L50" s="5">
        <v>2.2999999999999998</v>
      </c>
      <c r="M50" s="23" t="s">
        <v>53</v>
      </c>
      <c r="N50" s="6">
        <f>VLOOKUP($M50,Plan2!$J$4:$Q$30,2,FALSE)</f>
        <v>28</v>
      </c>
      <c r="O50" s="7" t="str">
        <f>VLOOKUP($M50,Plan2!$J$4:$Q$30,3,FALSE)</f>
        <v>+</v>
      </c>
      <c r="P50" s="8">
        <f>VLOOKUP($M50,Plan2!$J$4:$Q$30,4,FALSE)</f>
        <v>580</v>
      </c>
      <c r="Q50" s="9" t="str">
        <f>VLOOKUP($M50,Plan2!$J$4:$Q$30,5,FALSE)</f>
        <v>A</v>
      </c>
      <c r="R50" s="10">
        <f>VLOOKUP($M50,Plan2!$J$4:$Q$30,6,FALSE)</f>
        <v>29</v>
      </c>
      <c r="S50" s="7" t="str">
        <f>VLOOKUP($M50,Plan2!$J$4:$Q$30,7,FALSE)</f>
        <v>+</v>
      </c>
      <c r="T50" s="8">
        <f>VLOOKUP($M50,Plan2!$J$4:$Q$30,8,FALSE)</f>
        <v>720</v>
      </c>
      <c r="U50" s="2"/>
      <c r="V50" s="11" t="s">
        <v>82</v>
      </c>
      <c r="W50">
        <v>46</v>
      </c>
      <c r="Z50">
        <v>194236</v>
      </c>
    </row>
    <row r="51" spans="1:26" x14ac:dyDescent="0.25">
      <c r="A51" s="6">
        <f>VLOOKUP($H51,Plan2!$A$4:$H$30,2,FALSE)</f>
        <v>30</v>
      </c>
      <c r="B51" s="7" t="str">
        <f>VLOOKUP($H51,Plan2!$A$4:$H$30,3,FALSE)</f>
        <v>+</v>
      </c>
      <c r="C51" s="13">
        <f>VLOOKUP($H51,Plan2!$A$4:$H$30,4,FALSE)</f>
        <v>680</v>
      </c>
      <c r="D51" s="9" t="str">
        <f>VLOOKUP($H51,Plan2!$A$4:$H$30,5,FALSE)</f>
        <v>A</v>
      </c>
      <c r="E51" s="10">
        <f>VLOOKUP($H51,Plan2!$A$4:$H$30,6,FALSE)</f>
        <v>32</v>
      </c>
      <c r="F51" s="7" t="str">
        <f>VLOOKUP($H51,Plan2!$A$4:$H$30,7,FALSE)</f>
        <v>+</v>
      </c>
      <c r="G51" s="13">
        <f>VLOOKUP($H51,Plan2!$A$4:$H$30,8,FALSE)</f>
        <v>220</v>
      </c>
      <c r="H51" s="22" t="s">
        <v>58</v>
      </c>
      <c r="I51" s="3">
        <f t="shared" si="0"/>
        <v>154052</v>
      </c>
      <c r="J51" s="3"/>
      <c r="K51" s="4"/>
      <c r="L51" s="5">
        <v>0.7</v>
      </c>
      <c r="M51" s="23" t="s">
        <v>60</v>
      </c>
      <c r="N51" s="6">
        <f>VLOOKUP($M51,Plan2!$J$4:$Q$30,2,FALSE)</f>
        <v>32</v>
      </c>
      <c r="O51" s="7" t="str">
        <f>VLOOKUP($M51,Plan2!$J$4:$Q$30,3,FALSE)</f>
        <v>+</v>
      </c>
      <c r="P51" s="8">
        <f>VLOOKUP($M51,Plan2!$J$4:$Q$30,4,FALSE)</f>
        <v>200</v>
      </c>
      <c r="Q51" s="9" t="str">
        <f>VLOOKUP($M51,Plan2!$J$4:$Q$30,5,FALSE)</f>
        <v>A</v>
      </c>
      <c r="R51" s="10">
        <f>VLOOKUP($M51,Plan2!$J$4:$Q$30,6,FALSE)</f>
        <v>32</v>
      </c>
      <c r="S51" s="7" t="str">
        <f>VLOOKUP($M51,Plan2!$J$4:$Q$30,7,FALSE)</f>
        <v>+</v>
      </c>
      <c r="T51" s="8">
        <f>VLOOKUP($M51,Plan2!$J$4:$Q$30,8,FALSE)</f>
        <v>726.74</v>
      </c>
      <c r="U51" s="2"/>
      <c r="V51" s="11" t="s">
        <v>81</v>
      </c>
      <c r="W51">
        <v>47</v>
      </c>
      <c r="Z51">
        <v>154052</v>
      </c>
    </row>
  </sheetData>
  <mergeCells count="7">
    <mergeCell ref="A1:Q1"/>
    <mergeCell ref="V2:V3"/>
    <mergeCell ref="U2:U3"/>
    <mergeCell ref="I2:K2"/>
    <mergeCell ref="N2:T3"/>
    <mergeCell ref="A2:G3"/>
    <mergeCell ref="R1:V1"/>
  </mergeCells>
  <conditionalFormatting sqref="V2">
    <cfRule type="cellIs" dxfId="5" priority="59" stopIfTrue="1" operator="equal">
      <formula>"COMP LONG"</formula>
    </cfRule>
    <cfRule type="cellIs" dxfId="4" priority="60" stopIfTrue="1" operator="equal">
      <formula>"COMP LAT"</formula>
    </cfRule>
  </conditionalFormatting>
  <conditionalFormatting sqref="V4">
    <cfRule type="cellIs" dxfId="3" priority="15" stopIfTrue="1" operator="equal">
      <formula>"COMP LONG"</formula>
    </cfRule>
    <cfRule type="cellIs" dxfId="2" priority="16" stopIfTrue="1" operator="equal">
      <formula>"COMP LAT"</formula>
    </cfRule>
  </conditionalFormatting>
  <conditionalFormatting sqref="V5:V51">
    <cfRule type="cellIs" dxfId="1" priority="13" stopIfTrue="1" operator="equal">
      <formula>"COMP LONG"</formula>
    </cfRule>
    <cfRule type="cellIs" dxfId="0" priority="14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5"/>
  <sheetViews>
    <sheetView zoomScale="85" zoomScaleNormal="85" workbookViewId="0">
      <selection activeCell="H28" sqref="H28"/>
    </sheetView>
  </sheetViews>
  <sheetFormatPr defaultRowHeight="15" x14ac:dyDescent="0.25"/>
  <cols>
    <col min="2" max="2" width="6.7109375" customWidth="1"/>
    <col min="3" max="3" width="2.140625" customWidth="1"/>
    <col min="4" max="4" width="6.5703125" customWidth="1"/>
    <col min="5" max="5" width="3.5703125" style="19" customWidth="1"/>
    <col min="6" max="6" width="8" customWidth="1"/>
    <col min="7" max="7" width="2.140625" style="18" customWidth="1"/>
    <col min="8" max="8" width="6.28515625" customWidth="1"/>
    <col min="11" max="11" width="6.85546875" customWidth="1"/>
    <col min="12" max="12" width="2.140625" customWidth="1"/>
    <col min="13" max="13" width="6.42578125" customWidth="1"/>
    <col min="14" max="14" width="2.85546875" customWidth="1"/>
    <col min="15" max="15" width="6.140625" customWidth="1"/>
    <col min="16" max="16" width="2.140625" customWidth="1"/>
    <col min="17" max="17" width="6.42578125" customWidth="1"/>
  </cols>
  <sheetData>
    <row r="4" spans="1:17" x14ac:dyDescent="0.25">
      <c r="A4" s="16" t="s">
        <v>12</v>
      </c>
      <c r="B4">
        <v>1</v>
      </c>
      <c r="C4" t="s">
        <v>10</v>
      </c>
      <c r="D4">
        <v>0</v>
      </c>
      <c r="E4" s="19" t="s">
        <v>11</v>
      </c>
      <c r="F4">
        <v>2</v>
      </c>
      <c r="G4" s="18" t="s">
        <v>10</v>
      </c>
      <c r="H4">
        <v>620</v>
      </c>
      <c r="J4" s="17" t="s">
        <v>13</v>
      </c>
      <c r="K4">
        <v>0</v>
      </c>
      <c r="L4" s="18" t="s">
        <v>10</v>
      </c>
      <c r="M4">
        <v>0</v>
      </c>
      <c r="N4" s="18" t="s">
        <v>11</v>
      </c>
      <c r="O4">
        <v>1</v>
      </c>
      <c r="P4" s="18" t="s">
        <v>10</v>
      </c>
      <c r="Q4">
        <v>20</v>
      </c>
    </row>
    <row r="5" spans="1:17" x14ac:dyDescent="0.25">
      <c r="A5" s="16" t="s">
        <v>16</v>
      </c>
      <c r="B5">
        <v>3</v>
      </c>
      <c r="C5" t="s">
        <v>10</v>
      </c>
      <c r="D5">
        <v>40</v>
      </c>
      <c r="E5" s="19" t="s">
        <v>11</v>
      </c>
      <c r="F5">
        <v>3</v>
      </c>
      <c r="G5" s="18" t="s">
        <v>10</v>
      </c>
      <c r="H5">
        <v>360</v>
      </c>
      <c r="J5" s="17" t="s">
        <v>15</v>
      </c>
      <c r="K5">
        <v>2</v>
      </c>
      <c r="L5" s="18" t="s">
        <v>10</v>
      </c>
      <c r="M5">
        <v>600</v>
      </c>
      <c r="N5" s="18" t="s">
        <v>11</v>
      </c>
      <c r="O5">
        <v>3</v>
      </c>
      <c r="P5" s="18" t="s">
        <v>10</v>
      </c>
      <c r="Q5">
        <v>60</v>
      </c>
    </row>
    <row r="6" spans="1:17" x14ac:dyDescent="0.25">
      <c r="A6" s="16" t="s">
        <v>19</v>
      </c>
      <c r="B6">
        <v>3</v>
      </c>
      <c r="C6" t="s">
        <v>10</v>
      </c>
      <c r="D6">
        <v>860</v>
      </c>
      <c r="E6" s="19" t="s">
        <v>11</v>
      </c>
      <c r="F6">
        <v>4</v>
      </c>
      <c r="G6" s="18" t="s">
        <v>10</v>
      </c>
      <c r="H6">
        <v>780</v>
      </c>
      <c r="J6" s="17" t="s">
        <v>18</v>
      </c>
      <c r="K6">
        <v>3</v>
      </c>
      <c r="L6" s="18" t="s">
        <v>10</v>
      </c>
      <c r="M6">
        <v>340</v>
      </c>
      <c r="N6" s="18" t="s">
        <v>11</v>
      </c>
      <c r="O6">
        <v>3</v>
      </c>
      <c r="P6" s="18" t="s">
        <v>10</v>
      </c>
      <c r="Q6">
        <v>880</v>
      </c>
    </row>
    <row r="7" spans="1:17" x14ac:dyDescent="0.25">
      <c r="A7" s="16" t="s">
        <v>21</v>
      </c>
      <c r="B7">
        <v>5</v>
      </c>
      <c r="C7" t="s">
        <v>10</v>
      </c>
      <c r="D7">
        <v>60</v>
      </c>
      <c r="E7" s="19" t="s">
        <v>11</v>
      </c>
      <c r="F7">
        <v>5</v>
      </c>
      <c r="G7" s="18" t="s">
        <v>10</v>
      </c>
      <c r="H7">
        <v>780</v>
      </c>
      <c r="J7" s="17" t="s">
        <v>20</v>
      </c>
      <c r="K7">
        <v>4</v>
      </c>
      <c r="L7" s="18" t="s">
        <v>10</v>
      </c>
      <c r="M7">
        <v>740</v>
      </c>
      <c r="N7" s="18" t="s">
        <v>11</v>
      </c>
      <c r="O7">
        <v>5</v>
      </c>
      <c r="P7" s="18" t="s">
        <v>10</v>
      </c>
      <c r="Q7">
        <v>80</v>
      </c>
    </row>
    <row r="8" spans="1:17" x14ac:dyDescent="0.25">
      <c r="A8" s="16" t="s">
        <v>22</v>
      </c>
      <c r="B8">
        <v>6</v>
      </c>
      <c r="C8" t="s">
        <v>10</v>
      </c>
      <c r="D8">
        <v>440</v>
      </c>
      <c r="E8" s="19" t="s">
        <v>11</v>
      </c>
      <c r="F8">
        <v>6</v>
      </c>
      <c r="G8" s="18" t="s">
        <v>10</v>
      </c>
      <c r="H8">
        <v>560</v>
      </c>
      <c r="J8" s="17" t="s">
        <v>17</v>
      </c>
      <c r="K8">
        <v>5</v>
      </c>
      <c r="L8" s="18" t="s">
        <v>10</v>
      </c>
      <c r="M8">
        <v>760</v>
      </c>
      <c r="N8" s="18" t="s">
        <v>11</v>
      </c>
      <c r="O8">
        <v>6</v>
      </c>
      <c r="P8" s="18" t="s">
        <v>10</v>
      </c>
      <c r="Q8">
        <v>480</v>
      </c>
    </row>
    <row r="9" spans="1:17" x14ac:dyDescent="0.25">
      <c r="A9" s="16" t="s">
        <v>24</v>
      </c>
      <c r="B9">
        <v>7</v>
      </c>
      <c r="C9" t="s">
        <v>10</v>
      </c>
      <c r="D9">
        <v>520</v>
      </c>
      <c r="E9" s="19" t="s">
        <v>11</v>
      </c>
      <c r="F9">
        <v>8</v>
      </c>
      <c r="G9" s="18" t="s">
        <v>10</v>
      </c>
      <c r="H9">
        <v>200</v>
      </c>
      <c r="J9" s="17" t="s">
        <v>23</v>
      </c>
      <c r="K9">
        <v>6</v>
      </c>
      <c r="L9" s="18" t="s">
        <v>10</v>
      </c>
      <c r="M9">
        <v>520</v>
      </c>
      <c r="N9" s="18" t="s">
        <v>11</v>
      </c>
      <c r="O9">
        <v>7</v>
      </c>
      <c r="P9" s="18" t="s">
        <v>10</v>
      </c>
      <c r="Q9">
        <v>560</v>
      </c>
    </row>
    <row r="10" spans="1:17" x14ac:dyDescent="0.25">
      <c r="A10" s="16" t="s">
        <v>29</v>
      </c>
      <c r="B10">
        <v>8</v>
      </c>
      <c r="C10" t="s">
        <v>10</v>
      </c>
      <c r="D10">
        <v>300</v>
      </c>
      <c r="E10" s="19" t="s">
        <v>11</v>
      </c>
      <c r="F10">
        <v>8</v>
      </c>
      <c r="G10" s="18" t="s">
        <v>10</v>
      </c>
      <c r="H10">
        <v>640</v>
      </c>
      <c r="J10" s="17" t="s">
        <v>26</v>
      </c>
      <c r="K10">
        <v>8</v>
      </c>
      <c r="L10" s="18" t="s">
        <v>10</v>
      </c>
      <c r="M10">
        <v>180</v>
      </c>
      <c r="N10" s="18" t="s">
        <v>11</v>
      </c>
      <c r="O10">
        <v>8</v>
      </c>
      <c r="P10" s="18" t="s">
        <v>10</v>
      </c>
      <c r="Q10">
        <v>340</v>
      </c>
    </row>
    <row r="11" spans="1:17" x14ac:dyDescent="0.25">
      <c r="A11" s="16" t="s">
        <v>25</v>
      </c>
      <c r="B11">
        <v>9</v>
      </c>
      <c r="C11" t="s">
        <v>10</v>
      </c>
      <c r="D11">
        <v>180</v>
      </c>
      <c r="E11" s="19" t="s">
        <v>11</v>
      </c>
      <c r="F11">
        <v>10</v>
      </c>
      <c r="G11" s="18" t="s">
        <v>10</v>
      </c>
      <c r="H11">
        <v>920</v>
      </c>
      <c r="J11" s="17" t="s">
        <v>28</v>
      </c>
      <c r="K11">
        <v>8</v>
      </c>
      <c r="L11" s="18" t="s">
        <v>10</v>
      </c>
      <c r="M11">
        <v>620</v>
      </c>
      <c r="N11" s="18" t="s">
        <v>11</v>
      </c>
      <c r="O11">
        <v>9</v>
      </c>
      <c r="P11" s="18" t="s">
        <v>10</v>
      </c>
      <c r="Q11">
        <v>200</v>
      </c>
    </row>
    <row r="12" spans="1:17" x14ac:dyDescent="0.25">
      <c r="A12" s="16" t="s">
        <v>27</v>
      </c>
      <c r="B12">
        <v>12</v>
      </c>
      <c r="C12" t="s">
        <v>10</v>
      </c>
      <c r="D12">
        <v>940</v>
      </c>
      <c r="E12" s="19" t="s">
        <v>11</v>
      </c>
      <c r="F12">
        <v>13</v>
      </c>
      <c r="G12" s="18" t="s">
        <v>10</v>
      </c>
      <c r="H12">
        <v>424.71780000000001</v>
      </c>
      <c r="J12" s="17" t="s">
        <v>30</v>
      </c>
      <c r="K12">
        <v>10</v>
      </c>
      <c r="L12" s="18" t="s">
        <v>10</v>
      </c>
      <c r="M12">
        <v>900</v>
      </c>
      <c r="N12" s="18" t="s">
        <v>11</v>
      </c>
      <c r="O12">
        <v>12</v>
      </c>
      <c r="P12" s="18" t="s">
        <v>10</v>
      </c>
      <c r="Q12">
        <v>960</v>
      </c>
    </row>
    <row r="13" spans="1:17" x14ac:dyDescent="0.25">
      <c r="A13" s="16" t="s">
        <v>32</v>
      </c>
      <c r="B13">
        <v>13</v>
      </c>
      <c r="C13" t="s">
        <v>10</v>
      </c>
      <c r="D13">
        <v>493.70359999999999</v>
      </c>
      <c r="E13" s="19" t="s">
        <v>11</v>
      </c>
      <c r="F13">
        <v>14</v>
      </c>
      <c r="G13" s="18" t="s">
        <v>10</v>
      </c>
      <c r="H13">
        <v>120</v>
      </c>
      <c r="J13" s="17" t="s">
        <v>31</v>
      </c>
      <c r="K13">
        <v>13</v>
      </c>
      <c r="L13" s="18" t="s">
        <v>10</v>
      </c>
      <c r="M13">
        <v>420</v>
      </c>
      <c r="N13" s="18" t="s">
        <v>11</v>
      </c>
      <c r="O13">
        <v>13</v>
      </c>
      <c r="P13" s="18" t="s">
        <v>10</v>
      </c>
      <c r="Q13">
        <v>500</v>
      </c>
    </row>
    <row r="14" spans="1:17" x14ac:dyDescent="0.25">
      <c r="A14" s="16" t="s">
        <v>34</v>
      </c>
      <c r="B14">
        <v>15</v>
      </c>
      <c r="C14" t="s">
        <v>10</v>
      </c>
      <c r="D14">
        <v>160</v>
      </c>
      <c r="E14" s="19" t="s">
        <v>11</v>
      </c>
      <c r="F14">
        <v>16</v>
      </c>
      <c r="G14" s="18" t="s">
        <v>10</v>
      </c>
      <c r="H14">
        <v>200</v>
      </c>
      <c r="J14" s="17" t="s">
        <v>33</v>
      </c>
      <c r="K14">
        <v>14</v>
      </c>
      <c r="L14" s="18" t="s">
        <v>10</v>
      </c>
      <c r="M14">
        <v>80</v>
      </c>
      <c r="N14" s="18" t="s">
        <v>11</v>
      </c>
      <c r="O14">
        <v>15</v>
      </c>
      <c r="P14" s="18" t="s">
        <v>10</v>
      </c>
      <c r="Q14">
        <v>180</v>
      </c>
    </row>
    <row r="15" spans="1:17" x14ac:dyDescent="0.25">
      <c r="A15" s="16" t="s">
        <v>36</v>
      </c>
      <c r="B15">
        <v>16</v>
      </c>
      <c r="C15" t="s">
        <v>10</v>
      </c>
      <c r="D15">
        <v>640</v>
      </c>
      <c r="E15" s="19" t="s">
        <v>11</v>
      </c>
      <c r="F15">
        <v>17</v>
      </c>
      <c r="G15" s="18" t="s">
        <v>10</v>
      </c>
      <c r="H15">
        <v>560</v>
      </c>
      <c r="J15" s="17" t="s">
        <v>35</v>
      </c>
      <c r="K15">
        <v>16</v>
      </c>
      <c r="L15" s="18" t="s">
        <v>10</v>
      </c>
      <c r="M15">
        <v>180</v>
      </c>
      <c r="N15" s="18" t="s">
        <v>11</v>
      </c>
      <c r="O15">
        <v>16</v>
      </c>
      <c r="P15" s="18" t="s">
        <v>10</v>
      </c>
      <c r="Q15">
        <v>660</v>
      </c>
    </row>
    <row r="16" spans="1:17" x14ac:dyDescent="0.25">
      <c r="A16" s="16" t="s">
        <v>37</v>
      </c>
      <c r="B16">
        <v>17</v>
      </c>
      <c r="C16" t="s">
        <v>10</v>
      </c>
      <c r="D16">
        <v>880</v>
      </c>
      <c r="E16" s="19" t="s">
        <v>11</v>
      </c>
      <c r="F16">
        <v>18</v>
      </c>
      <c r="G16" s="18" t="s">
        <v>10</v>
      </c>
      <c r="H16">
        <v>300</v>
      </c>
      <c r="J16" s="17" t="s">
        <v>38</v>
      </c>
      <c r="K16">
        <v>17</v>
      </c>
      <c r="L16" s="18" t="s">
        <v>10</v>
      </c>
      <c r="M16">
        <v>540</v>
      </c>
      <c r="N16" s="18" t="s">
        <v>11</v>
      </c>
      <c r="O16">
        <v>17</v>
      </c>
      <c r="P16" s="18" t="s">
        <v>10</v>
      </c>
      <c r="Q16">
        <v>920</v>
      </c>
    </row>
    <row r="17" spans="1:17" x14ac:dyDescent="0.25">
      <c r="A17" s="16" t="s">
        <v>41</v>
      </c>
      <c r="B17">
        <v>18</v>
      </c>
      <c r="C17" t="s">
        <v>10</v>
      </c>
      <c r="D17">
        <v>820</v>
      </c>
      <c r="E17" s="19" t="s">
        <v>11</v>
      </c>
      <c r="F17">
        <v>18</v>
      </c>
      <c r="G17" s="18" t="s">
        <v>10</v>
      </c>
      <c r="H17">
        <v>960</v>
      </c>
      <c r="J17" s="17" t="s">
        <v>40</v>
      </c>
      <c r="K17">
        <v>18</v>
      </c>
      <c r="L17" s="18" t="s">
        <v>10</v>
      </c>
      <c r="M17">
        <v>280</v>
      </c>
      <c r="N17" s="18" t="s">
        <v>11</v>
      </c>
      <c r="O17">
        <v>18</v>
      </c>
      <c r="P17" s="18" t="s">
        <v>10</v>
      </c>
      <c r="Q17">
        <v>840</v>
      </c>
    </row>
    <row r="18" spans="1:17" x14ac:dyDescent="0.25">
      <c r="A18" s="16" t="s">
        <v>42</v>
      </c>
      <c r="B18">
        <v>19</v>
      </c>
      <c r="C18" t="s">
        <v>10</v>
      </c>
      <c r="D18">
        <v>780</v>
      </c>
      <c r="E18" s="19" t="s">
        <v>11</v>
      </c>
      <c r="F18">
        <v>22</v>
      </c>
      <c r="G18" s="18" t="s">
        <v>10</v>
      </c>
      <c r="H18">
        <v>440</v>
      </c>
      <c r="J18" s="17" t="s">
        <v>39</v>
      </c>
      <c r="K18">
        <v>18</v>
      </c>
      <c r="L18" s="18" t="s">
        <v>10</v>
      </c>
      <c r="M18">
        <v>940</v>
      </c>
      <c r="N18" s="18" t="s">
        <v>11</v>
      </c>
      <c r="O18">
        <v>19</v>
      </c>
      <c r="P18" s="18" t="s">
        <v>10</v>
      </c>
      <c r="Q18">
        <v>800</v>
      </c>
    </row>
    <row r="19" spans="1:17" x14ac:dyDescent="0.25">
      <c r="A19" s="16" t="s">
        <v>46</v>
      </c>
      <c r="B19">
        <v>23</v>
      </c>
      <c r="C19" t="s">
        <v>10</v>
      </c>
      <c r="D19">
        <v>740</v>
      </c>
      <c r="E19" s="19" t="s">
        <v>11</v>
      </c>
      <c r="F19">
        <v>23</v>
      </c>
      <c r="G19" s="18" t="s">
        <v>10</v>
      </c>
      <c r="H19">
        <v>840</v>
      </c>
      <c r="J19" s="17" t="s">
        <v>45</v>
      </c>
      <c r="K19">
        <v>22</v>
      </c>
      <c r="L19" s="18" t="s">
        <v>10</v>
      </c>
      <c r="M19">
        <v>400</v>
      </c>
      <c r="N19" s="18" t="s">
        <v>11</v>
      </c>
      <c r="O19">
        <v>23</v>
      </c>
      <c r="P19" s="18" t="s">
        <v>10</v>
      </c>
      <c r="Q19">
        <v>780</v>
      </c>
    </row>
    <row r="20" spans="1:17" x14ac:dyDescent="0.25">
      <c r="A20" s="16" t="s">
        <v>47</v>
      </c>
      <c r="B20">
        <v>24</v>
      </c>
      <c r="C20" t="s">
        <v>10</v>
      </c>
      <c r="D20">
        <v>980</v>
      </c>
      <c r="E20" s="19" t="s">
        <v>11</v>
      </c>
      <c r="F20">
        <v>25</v>
      </c>
      <c r="G20" s="18" t="s">
        <v>10</v>
      </c>
      <c r="H20">
        <v>100</v>
      </c>
      <c r="J20" s="17" t="s">
        <v>48</v>
      </c>
      <c r="K20">
        <v>23</v>
      </c>
      <c r="L20" s="18" t="s">
        <v>10</v>
      </c>
      <c r="M20">
        <v>820</v>
      </c>
      <c r="N20" s="18" t="s">
        <v>11</v>
      </c>
      <c r="O20">
        <v>25</v>
      </c>
      <c r="P20" s="18" t="s">
        <v>10</v>
      </c>
      <c r="Q20">
        <v>20</v>
      </c>
    </row>
    <row r="21" spans="1:17" x14ac:dyDescent="0.25">
      <c r="A21" s="16" t="s">
        <v>50</v>
      </c>
      <c r="B21">
        <v>25</v>
      </c>
      <c r="C21" t="s">
        <v>10</v>
      </c>
      <c r="D21">
        <v>500</v>
      </c>
      <c r="E21" s="19" t="s">
        <v>11</v>
      </c>
      <c r="F21">
        <v>26</v>
      </c>
      <c r="G21" s="18" t="s">
        <v>10</v>
      </c>
      <c r="H21">
        <v>740</v>
      </c>
      <c r="J21" s="17" t="s">
        <v>49</v>
      </c>
      <c r="K21">
        <v>25</v>
      </c>
      <c r="L21" s="18" t="s">
        <v>10</v>
      </c>
      <c r="M21">
        <v>80</v>
      </c>
      <c r="N21" s="18" t="s">
        <v>11</v>
      </c>
      <c r="O21">
        <v>25</v>
      </c>
      <c r="P21" s="18" t="s">
        <v>10</v>
      </c>
      <c r="Q21">
        <v>520</v>
      </c>
    </row>
    <row r="22" spans="1:17" x14ac:dyDescent="0.25">
      <c r="A22" s="16" t="s">
        <v>51</v>
      </c>
      <c r="B22">
        <v>26</v>
      </c>
      <c r="C22" t="s">
        <v>10</v>
      </c>
      <c r="D22">
        <v>800</v>
      </c>
      <c r="E22" s="19" t="s">
        <v>11</v>
      </c>
      <c r="F22">
        <v>28</v>
      </c>
      <c r="G22" s="18" t="s">
        <v>10</v>
      </c>
      <c r="H22">
        <v>60</v>
      </c>
      <c r="J22" s="17" t="s">
        <v>43</v>
      </c>
      <c r="K22">
        <v>26</v>
      </c>
      <c r="L22" s="18" t="s">
        <v>10</v>
      </c>
      <c r="M22">
        <v>720</v>
      </c>
      <c r="N22" s="18" t="s">
        <v>11</v>
      </c>
      <c r="O22">
        <v>26</v>
      </c>
      <c r="P22" s="18" t="s">
        <v>10</v>
      </c>
      <c r="Q22">
        <v>820</v>
      </c>
    </row>
    <row r="23" spans="1:17" x14ac:dyDescent="0.25">
      <c r="A23" s="16" t="s">
        <v>52</v>
      </c>
      <c r="B23">
        <v>28</v>
      </c>
      <c r="C23" t="s">
        <v>10</v>
      </c>
      <c r="D23">
        <v>380</v>
      </c>
      <c r="E23" s="19" t="s">
        <v>11</v>
      </c>
      <c r="F23">
        <v>28</v>
      </c>
      <c r="G23" s="18" t="s">
        <v>10</v>
      </c>
      <c r="H23">
        <v>620</v>
      </c>
      <c r="J23" s="17" t="s">
        <v>44</v>
      </c>
      <c r="K23">
        <v>28</v>
      </c>
      <c r="L23" s="18" t="s">
        <v>10</v>
      </c>
      <c r="M23">
        <v>40</v>
      </c>
      <c r="N23" s="18" t="s">
        <v>11</v>
      </c>
      <c r="O23">
        <v>28</v>
      </c>
      <c r="P23" s="18" t="s">
        <v>10</v>
      </c>
      <c r="Q23">
        <v>420</v>
      </c>
    </row>
    <row r="24" spans="1:17" x14ac:dyDescent="0.25">
      <c r="A24" s="16" t="s">
        <v>54</v>
      </c>
      <c r="B24">
        <v>29</v>
      </c>
      <c r="C24" t="s">
        <v>10</v>
      </c>
      <c r="D24">
        <v>700</v>
      </c>
      <c r="E24" s="19" t="s">
        <v>11</v>
      </c>
      <c r="F24">
        <v>30</v>
      </c>
      <c r="G24" s="18" t="s">
        <v>10</v>
      </c>
      <c r="H24">
        <v>80</v>
      </c>
      <c r="J24" s="17" t="s">
        <v>53</v>
      </c>
      <c r="K24">
        <v>28</v>
      </c>
      <c r="L24" s="18" t="s">
        <v>10</v>
      </c>
      <c r="M24">
        <v>580</v>
      </c>
      <c r="N24" s="18" t="s">
        <v>11</v>
      </c>
      <c r="O24">
        <v>29</v>
      </c>
      <c r="P24" s="18" t="s">
        <v>10</v>
      </c>
      <c r="Q24">
        <v>720</v>
      </c>
    </row>
    <row r="25" spans="1:17" x14ac:dyDescent="0.25">
      <c r="A25" s="16" t="s">
        <v>57</v>
      </c>
      <c r="B25">
        <v>30</v>
      </c>
      <c r="C25" t="s">
        <v>10</v>
      </c>
      <c r="D25">
        <v>220</v>
      </c>
      <c r="E25" s="19" t="s">
        <v>11</v>
      </c>
      <c r="F25">
        <v>30</v>
      </c>
      <c r="G25" s="18" t="s">
        <v>10</v>
      </c>
      <c r="H25">
        <v>580</v>
      </c>
      <c r="J25" s="17" t="s">
        <v>56</v>
      </c>
      <c r="K25">
        <v>30</v>
      </c>
      <c r="L25" s="18" t="s">
        <v>10</v>
      </c>
      <c r="M25">
        <v>60</v>
      </c>
      <c r="N25" s="18" t="s">
        <v>11</v>
      </c>
      <c r="O25">
        <v>30</v>
      </c>
      <c r="P25" s="18" t="s">
        <v>10</v>
      </c>
      <c r="Q25">
        <v>240</v>
      </c>
    </row>
    <row r="26" spans="1:17" x14ac:dyDescent="0.25">
      <c r="A26" s="16" t="s">
        <v>58</v>
      </c>
      <c r="B26">
        <v>30</v>
      </c>
      <c r="C26" t="s">
        <v>10</v>
      </c>
      <c r="D26">
        <v>680</v>
      </c>
      <c r="E26" s="19" t="s">
        <v>11</v>
      </c>
      <c r="F26">
        <v>32</v>
      </c>
      <c r="G26" s="18" t="s">
        <v>10</v>
      </c>
      <c r="H26">
        <v>220</v>
      </c>
      <c r="J26" s="17" t="s">
        <v>55</v>
      </c>
      <c r="K26">
        <v>30</v>
      </c>
      <c r="L26" s="18" t="s">
        <v>10</v>
      </c>
      <c r="M26">
        <v>560</v>
      </c>
      <c r="N26" s="18" t="s">
        <v>11</v>
      </c>
      <c r="O26">
        <v>30</v>
      </c>
      <c r="P26" s="18" t="s">
        <v>10</v>
      </c>
      <c r="Q26">
        <v>700</v>
      </c>
    </row>
    <row r="27" spans="1:17" x14ac:dyDescent="0.25">
      <c r="A27" s="16" t="s">
        <v>59</v>
      </c>
      <c r="C27" t="s">
        <v>10</v>
      </c>
      <c r="E27" s="19" t="s">
        <v>11</v>
      </c>
      <c r="G27" s="18" t="s">
        <v>10</v>
      </c>
      <c r="J27" s="17" t="s">
        <v>60</v>
      </c>
      <c r="K27">
        <v>32</v>
      </c>
      <c r="L27" s="18" t="s">
        <v>10</v>
      </c>
      <c r="M27">
        <v>200</v>
      </c>
      <c r="N27" s="18" t="s">
        <v>11</v>
      </c>
      <c r="O27">
        <v>32</v>
      </c>
      <c r="P27" s="18" t="s">
        <v>10</v>
      </c>
      <c r="Q27">
        <v>726.74</v>
      </c>
    </row>
    <row r="28" spans="1:17" x14ac:dyDescent="0.25">
      <c r="A28" s="16" t="s">
        <v>63</v>
      </c>
      <c r="C28" t="s">
        <v>10</v>
      </c>
      <c r="E28" s="19" t="s">
        <v>11</v>
      </c>
      <c r="G28" s="18" t="s">
        <v>10</v>
      </c>
      <c r="J28" s="17" t="s">
        <v>62</v>
      </c>
      <c r="L28" s="18" t="s">
        <v>10</v>
      </c>
      <c r="N28" s="18" t="s">
        <v>11</v>
      </c>
      <c r="P28" s="18" t="s">
        <v>10</v>
      </c>
    </row>
    <row r="29" spans="1:17" x14ac:dyDescent="0.25">
      <c r="A29" s="16" t="s">
        <v>71</v>
      </c>
      <c r="C29" t="s">
        <v>10</v>
      </c>
      <c r="E29" s="19" t="s">
        <v>11</v>
      </c>
      <c r="G29" s="18" t="s">
        <v>10</v>
      </c>
      <c r="J29" s="17" t="s">
        <v>64</v>
      </c>
      <c r="L29" s="18" t="s">
        <v>10</v>
      </c>
      <c r="N29" s="18" t="s">
        <v>11</v>
      </c>
      <c r="P29" s="18" t="s">
        <v>10</v>
      </c>
    </row>
    <row r="30" spans="1:17" x14ac:dyDescent="0.25">
      <c r="A30" s="16" t="s">
        <v>72</v>
      </c>
      <c r="C30" t="s">
        <v>10</v>
      </c>
      <c r="E30" s="19" t="s">
        <v>11</v>
      </c>
      <c r="G30" s="18" t="s">
        <v>10</v>
      </c>
      <c r="J30" s="17" t="s">
        <v>65</v>
      </c>
      <c r="L30" s="18" t="s">
        <v>10</v>
      </c>
      <c r="N30" s="18" t="s">
        <v>11</v>
      </c>
      <c r="P30" s="18" t="s">
        <v>10</v>
      </c>
    </row>
    <row r="31" spans="1:17" x14ac:dyDescent="0.25">
      <c r="A31" s="16" t="s">
        <v>73</v>
      </c>
      <c r="C31" t="s">
        <v>10</v>
      </c>
      <c r="E31" s="19" t="s">
        <v>11</v>
      </c>
      <c r="G31" s="18" t="s">
        <v>10</v>
      </c>
      <c r="J31" s="17" t="s">
        <v>66</v>
      </c>
      <c r="L31" s="18" t="s">
        <v>10</v>
      </c>
      <c r="N31" s="18" t="s">
        <v>11</v>
      </c>
      <c r="P31" s="18" t="s">
        <v>10</v>
      </c>
    </row>
    <row r="32" spans="1:17" x14ac:dyDescent="0.25">
      <c r="A32" s="16" t="s">
        <v>74</v>
      </c>
      <c r="C32" t="s">
        <v>10</v>
      </c>
      <c r="E32" s="19" t="s">
        <v>11</v>
      </c>
      <c r="G32" s="18" t="s">
        <v>10</v>
      </c>
      <c r="J32" s="17" t="s">
        <v>67</v>
      </c>
      <c r="L32" s="18" t="s">
        <v>10</v>
      </c>
      <c r="N32" s="18" t="s">
        <v>11</v>
      </c>
      <c r="P32" s="18" t="s">
        <v>10</v>
      </c>
    </row>
    <row r="33" spans="1:16" x14ac:dyDescent="0.25">
      <c r="A33" s="16" t="s">
        <v>75</v>
      </c>
      <c r="C33" t="s">
        <v>10</v>
      </c>
      <c r="E33" s="19" t="s">
        <v>11</v>
      </c>
      <c r="G33" s="18" t="s">
        <v>10</v>
      </c>
      <c r="J33" s="17" t="s">
        <v>68</v>
      </c>
      <c r="L33" s="18" t="s">
        <v>10</v>
      </c>
      <c r="N33" s="18" t="s">
        <v>11</v>
      </c>
      <c r="P33" s="18" t="s">
        <v>10</v>
      </c>
    </row>
    <row r="34" spans="1:16" x14ac:dyDescent="0.25">
      <c r="A34" s="16" t="s">
        <v>76</v>
      </c>
      <c r="C34" t="s">
        <v>10</v>
      </c>
      <c r="E34" s="19" t="s">
        <v>11</v>
      </c>
      <c r="G34" s="18" t="s">
        <v>10</v>
      </c>
      <c r="J34" s="17" t="s">
        <v>69</v>
      </c>
      <c r="L34" s="18" t="s">
        <v>10</v>
      </c>
      <c r="N34" s="18" t="s">
        <v>11</v>
      </c>
      <c r="P34" s="18" t="s">
        <v>10</v>
      </c>
    </row>
    <row r="35" spans="1:16" x14ac:dyDescent="0.25">
      <c r="J35" s="17" t="s">
        <v>70</v>
      </c>
      <c r="L35" s="18" t="s">
        <v>10</v>
      </c>
      <c r="N35" s="18" t="s">
        <v>11</v>
      </c>
      <c r="P35" s="18" t="s">
        <v>10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2015-12-04T13:43:24Z</dcterms:modified>
</cp:coreProperties>
</file>